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60" windowHeight="7650"/>
  </bookViews>
  <sheets>
    <sheet name="Контингент (5)" sheetId="1" r:id="rId1"/>
  </sheets>
  <definedNames>
    <definedName name="_xlnm._FilterDatabase" localSheetId="0" hidden="1">'Контингент (5)'!$J$1:$J$105</definedName>
  </definedNames>
  <calcPr calcId="162913"/>
</workbook>
</file>

<file path=xl/calcChain.xml><?xml version="1.0" encoding="utf-8"?>
<calcChain xmlns="http://schemas.openxmlformats.org/spreadsheetml/2006/main">
  <c r="B98" i="1" l="1"/>
  <c r="B99" i="1"/>
  <c r="B100" i="1"/>
  <c r="B101" i="1"/>
  <c r="B102" i="1"/>
  <c r="B103" i="1"/>
  <c r="B58" i="1"/>
  <c r="B91" i="1"/>
  <c r="B92" i="1"/>
  <c r="B71" i="1"/>
  <c r="B93" i="1"/>
  <c r="B59" i="1"/>
  <c r="B82" i="1"/>
  <c r="B94" i="1"/>
  <c r="B83" i="1"/>
  <c r="B84" i="1"/>
  <c r="B85" i="1"/>
  <c r="B86" i="1"/>
  <c r="B95" i="1"/>
  <c r="B60" i="1"/>
  <c r="B61" i="1"/>
  <c r="B72" i="1"/>
  <c r="B73" i="1"/>
  <c r="B96" i="1"/>
  <c r="B74" i="1"/>
  <c r="B87" i="1"/>
  <c r="B62" i="1"/>
  <c r="B75" i="1"/>
  <c r="B76" i="1"/>
  <c r="B77" i="1"/>
  <c r="B63" i="1"/>
  <c r="B43" i="1"/>
  <c r="B64" i="1"/>
  <c r="B44" i="1"/>
  <c r="B78" i="1"/>
  <c r="B65" i="1"/>
  <c r="B88" i="1"/>
  <c r="B89" i="1"/>
  <c r="B90" i="1"/>
  <c r="B66" i="1"/>
  <c r="B45" i="1"/>
  <c r="B67" i="1"/>
  <c r="B79" i="1"/>
  <c r="B68" i="1"/>
  <c r="B46" i="1"/>
  <c r="B47" i="1"/>
  <c r="B80" i="1"/>
  <c r="B48" i="1"/>
  <c r="B49" i="1"/>
  <c r="B50" i="1"/>
  <c r="B104" i="1"/>
  <c r="B51" i="1"/>
  <c r="B52" i="1"/>
  <c r="B39" i="1"/>
  <c r="B27" i="1"/>
  <c r="B28" i="1"/>
  <c r="B29" i="1"/>
  <c r="B106" i="1"/>
  <c r="B107" i="1"/>
  <c r="B19" i="1"/>
  <c r="B20" i="1"/>
  <c r="B21" i="1"/>
  <c r="B53" i="1"/>
  <c r="B30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31" i="1"/>
  <c r="B97" i="1"/>
  <c r="B22" i="1"/>
  <c r="B23" i="1"/>
  <c r="B24" i="1"/>
  <c r="B25" i="1"/>
  <c r="B26" i="1"/>
  <c r="B81" i="1"/>
  <c r="B108" i="1"/>
  <c r="B109" i="1"/>
  <c r="B105" i="1"/>
  <c r="B69" i="1"/>
  <c r="B54" i="1"/>
  <c r="B32" i="1"/>
  <c r="B33" i="1"/>
  <c r="B34" i="1"/>
  <c r="B35" i="1"/>
  <c r="B36" i="1"/>
  <c r="B37" i="1"/>
  <c r="B55" i="1"/>
  <c r="B70" i="1"/>
  <c r="B56" i="1"/>
  <c r="B38" i="1"/>
  <c r="B40" i="1"/>
  <c r="B41" i="1"/>
  <c r="B42" i="1"/>
  <c r="B57" i="1"/>
  <c r="B18" i="1"/>
</calcChain>
</file>

<file path=xl/sharedStrings.xml><?xml version="1.0" encoding="utf-8"?>
<sst xmlns="http://schemas.openxmlformats.org/spreadsheetml/2006/main" count="870" uniqueCount="299">
  <si>
    <t>ИИН</t>
  </si>
  <si>
    <t>Фамилия</t>
  </si>
  <si>
    <t>Имя</t>
  </si>
  <si>
    <t>Отчество</t>
  </si>
  <si>
    <t>Дата рождения</t>
  </si>
  <si>
    <t>Пол [206]</t>
  </si>
  <si>
    <t>Гражданство [6416]</t>
  </si>
  <si>
    <t>Национальность [210]</t>
  </si>
  <si>
    <t>Параллель [207]</t>
  </si>
  <si>
    <t>Литера [6668]</t>
  </si>
  <si>
    <t>БАЛТАГУЛОВА</t>
  </si>
  <si>
    <t>САБИНА</t>
  </si>
  <si>
    <t>ДАУЛЕТҚЫЗЫ</t>
  </si>
  <si>
    <t>женский</t>
  </si>
  <si>
    <t>КАЗАХСТАН</t>
  </si>
  <si>
    <t>Казахи</t>
  </si>
  <si>
    <t>9 класс</t>
  </si>
  <si>
    <t>А</t>
  </si>
  <si>
    <t>БАЛКОЖИН</t>
  </si>
  <si>
    <t>НУРХАН</t>
  </si>
  <si>
    <t>КУЛЫНТАЙҰЛЫ</t>
  </si>
  <si>
    <t>мужской</t>
  </si>
  <si>
    <t>МУСТАФИНА</t>
  </si>
  <si>
    <t>АЛЖАН</t>
  </si>
  <si>
    <t>АМАНГЕЛЬДИНОВНА</t>
  </si>
  <si>
    <t>САЙРАНБЕК</t>
  </si>
  <si>
    <t>БЕКЗАТ</t>
  </si>
  <si>
    <t>ҚАНАТҰЛЫ</t>
  </si>
  <si>
    <t>КАБДУЛЛИН</t>
  </si>
  <si>
    <t>МАДИЯР</t>
  </si>
  <si>
    <t>КАНАТОВИЧ</t>
  </si>
  <si>
    <t>МҰХАТ</t>
  </si>
  <si>
    <t>ЕРНАЗ</t>
  </si>
  <si>
    <t>ЕРКЕБҰЛАНҰЛЫ</t>
  </si>
  <si>
    <t>РУДИЮК</t>
  </si>
  <si>
    <t>ЯРОСЛАВА</t>
  </si>
  <si>
    <t>ИГОРЕВНА</t>
  </si>
  <si>
    <t>Белорусы</t>
  </si>
  <si>
    <t>5 класс</t>
  </si>
  <si>
    <t>Б</t>
  </si>
  <si>
    <t>АДИЛБЕК</t>
  </si>
  <si>
    <t>БЕКБОЛАТ</t>
  </si>
  <si>
    <t>8 класс</t>
  </si>
  <si>
    <t>БАЗАРБАЙ</t>
  </si>
  <si>
    <t>ЖАНЕЛЬ</t>
  </si>
  <si>
    <t>БОТАҚЫЗЫ</t>
  </si>
  <si>
    <t>РАХМАН</t>
  </si>
  <si>
    <t>АЙША</t>
  </si>
  <si>
    <t>БОЛАТҚЫЗЫ</t>
  </si>
  <si>
    <t>6 класс</t>
  </si>
  <si>
    <t>КАЗЕЗ</t>
  </si>
  <si>
    <t>ЖАСҮЛАН</t>
  </si>
  <si>
    <t>ЖАСКАЙРАТҰЛЫ</t>
  </si>
  <si>
    <t>КАЙМУЛЬДИН</t>
  </si>
  <si>
    <t>МАНСУР</t>
  </si>
  <si>
    <t>ЗАМИРОВИЧ</t>
  </si>
  <si>
    <t>КАЙМУЛЬДИНА</t>
  </si>
  <si>
    <t>ДИЛЬНАЗ</t>
  </si>
  <si>
    <t>ЗАМИРОВНА</t>
  </si>
  <si>
    <t>7 класс</t>
  </si>
  <si>
    <t>КАПАР</t>
  </si>
  <si>
    <t>АЙГЕРІМ</t>
  </si>
  <si>
    <t>АСҚАРҚЫЗЫ</t>
  </si>
  <si>
    <t>КӘРІМЖАН</t>
  </si>
  <si>
    <t>ТАМИРИС</t>
  </si>
  <si>
    <t>АЙТБАЙҚЫЗЫ</t>
  </si>
  <si>
    <t>РУКШТЕЛЬ</t>
  </si>
  <si>
    <t>АННА</t>
  </si>
  <si>
    <t>РУСЛАНОВНА</t>
  </si>
  <si>
    <t>Башкиры</t>
  </si>
  <si>
    <t>БАУЫРЖАН</t>
  </si>
  <si>
    <t>ТУЛЕГЕНОВА</t>
  </si>
  <si>
    <t>МАНАРБЕКОВНА</t>
  </si>
  <si>
    <t>АРСЫЛАН</t>
  </si>
  <si>
    <t>АЙДАРҰЛЫ</t>
  </si>
  <si>
    <t>ДОРОНИН</t>
  </si>
  <si>
    <t>ДАНИИЛ</t>
  </si>
  <si>
    <t>АЛЕКСАНДРОВИЧ</t>
  </si>
  <si>
    <t>Русские</t>
  </si>
  <si>
    <t>САРМАНОВ</t>
  </si>
  <si>
    <t>МЕЙРАМБЕК</t>
  </si>
  <si>
    <t>САЯНОВИЧ</t>
  </si>
  <si>
    <t>МЕИРЖАН</t>
  </si>
  <si>
    <t>КАБДУЛЛИНА</t>
  </si>
  <si>
    <t>АЙЛИНА</t>
  </si>
  <si>
    <t>КАНАТОВНА</t>
  </si>
  <si>
    <t>ХОЗЕДИЯСОВА</t>
  </si>
  <si>
    <t>ЫКЛАСОВНА</t>
  </si>
  <si>
    <t>ТАЖИКОВ</t>
  </si>
  <si>
    <t>ЕРНАР</t>
  </si>
  <si>
    <t>ЭРИКОВИЧ</t>
  </si>
  <si>
    <t>ТАСТЫБАЙ</t>
  </si>
  <si>
    <t>ӘДІЛ</t>
  </si>
  <si>
    <t>БЕЙБИТҰЛЫ</t>
  </si>
  <si>
    <t>ВЕЙЗГЕЕМ</t>
  </si>
  <si>
    <t>БОГДАН</t>
  </si>
  <si>
    <t>НИКОЛАЕВИЧ</t>
  </si>
  <si>
    <t>Немцы</t>
  </si>
  <si>
    <t>КОКИНА</t>
  </si>
  <si>
    <t>САГЫНЫШ</t>
  </si>
  <si>
    <t>ЖАНАТОВНА</t>
  </si>
  <si>
    <t>ЖАКИПОВА</t>
  </si>
  <si>
    <t>ЭЛЬМИРА</t>
  </si>
  <si>
    <t>ЕРЛАНОВНА</t>
  </si>
  <si>
    <t>АХМЕТЖАНОВА</t>
  </si>
  <si>
    <t>АРУЖАН</t>
  </si>
  <si>
    <t>ЖАЛГАСОВНА</t>
  </si>
  <si>
    <t>МУСТАФИН</t>
  </si>
  <si>
    <t>НУРМАН</t>
  </si>
  <si>
    <t>АМАНГЕЛЬДИНОВИЧ</t>
  </si>
  <si>
    <t>ЖАҚЫП</t>
  </si>
  <si>
    <t>ЕРАСЫЛ</t>
  </si>
  <si>
    <t>ЕРЛАНҰЛЫ</t>
  </si>
  <si>
    <t>4 класс</t>
  </si>
  <si>
    <t>АЙҒАНЫМ</t>
  </si>
  <si>
    <t>БЕЙБІТҚЫЗЫ</t>
  </si>
  <si>
    <t>НҰРИСЛАМ</t>
  </si>
  <si>
    <t>БОЛАТҰЛЫ</t>
  </si>
  <si>
    <t>СМАГУЛОВА</t>
  </si>
  <si>
    <t>АКЕРКЕ</t>
  </si>
  <si>
    <t>СЫРЫМБЕТОВНА</t>
  </si>
  <si>
    <t>ДМИТРИЙ</t>
  </si>
  <si>
    <t>РУСЛАНОВИЧ</t>
  </si>
  <si>
    <t>ТОГАНАСОВА</t>
  </si>
  <si>
    <t>АҚЕРКЕ</t>
  </si>
  <si>
    <t>БЕЙБУТҚЫЗЫ</t>
  </si>
  <si>
    <t>ШАЙКЕН</t>
  </si>
  <si>
    <t>ФАРИЗА</t>
  </si>
  <si>
    <t>ТАЛҒАТҚЫЗЫ</t>
  </si>
  <si>
    <t>ШАЙКЕНОВА</t>
  </si>
  <si>
    <t>ТОМИРИС</t>
  </si>
  <si>
    <t>ТАЛГАТОВНА</t>
  </si>
  <si>
    <t>ГАБДУЛ-МАРАТ</t>
  </si>
  <si>
    <t>ЕРАЛИ</t>
  </si>
  <si>
    <t>ЕРЛЕНҰЛЫ</t>
  </si>
  <si>
    <t>ХАЙДАРОВА</t>
  </si>
  <si>
    <t>НУРСУЛУ</t>
  </si>
  <si>
    <t>НУРИЛА</t>
  </si>
  <si>
    <t>НҰРМҰХАН</t>
  </si>
  <si>
    <t>АРМАНҰЛЫ</t>
  </si>
  <si>
    <t>ТОГАНАСОВ</t>
  </si>
  <si>
    <t>НУРДАУЛЕТ</t>
  </si>
  <si>
    <t>БЕЙБУТУЛЫ</t>
  </si>
  <si>
    <t>АЛЕКСЕЕВ</t>
  </si>
  <si>
    <t>ИЛЬЯ</t>
  </si>
  <si>
    <t>АЛЕКСЕЕВИЧ</t>
  </si>
  <si>
    <t>МАМИЛЕН</t>
  </si>
  <si>
    <t>НАЗЫМ</t>
  </si>
  <si>
    <t>АҚСЕРІҚЫЗЫ</t>
  </si>
  <si>
    <t>ХОЗЕДИЯС</t>
  </si>
  <si>
    <t>ШЕРНИЯЗ</t>
  </si>
  <si>
    <t>ЫҚЛАСҰЛЫ</t>
  </si>
  <si>
    <t>СТАРОДЕТКО</t>
  </si>
  <si>
    <t>АРТЕМ</t>
  </si>
  <si>
    <t>ИГОРЕВИЧ</t>
  </si>
  <si>
    <t>ДИЛЯРА</t>
  </si>
  <si>
    <t>АРМАНҚЫЗЫ</t>
  </si>
  <si>
    <t>САРМАН</t>
  </si>
  <si>
    <t>ІҢКӘР</t>
  </si>
  <si>
    <t>САЯНҚЫЗЫ</t>
  </si>
  <si>
    <t>МАХМЕТОВА</t>
  </si>
  <si>
    <t>ЖУЛДЫЗ</t>
  </si>
  <si>
    <t>КАЙРАТОВНА</t>
  </si>
  <si>
    <t>ГЕЛАСИМОВА</t>
  </si>
  <si>
    <t>АНАСТАСИЯ</t>
  </si>
  <si>
    <t>НИКОЛАЕВНА</t>
  </si>
  <si>
    <t>АЛЕКСЕЕВА</t>
  </si>
  <si>
    <t>РУСЛАНА</t>
  </si>
  <si>
    <t>АЛЕКСЕЕВНА</t>
  </si>
  <si>
    <t>ДАРИНА</t>
  </si>
  <si>
    <t>3 класс</t>
  </si>
  <si>
    <t>МИННИГАЛИ</t>
  </si>
  <si>
    <t>АЛДИЯР</t>
  </si>
  <si>
    <t>РЕНАТҰЛЫ</t>
  </si>
  <si>
    <t>Татары</t>
  </si>
  <si>
    <t>2 класс</t>
  </si>
  <si>
    <t>ИБРАЕВА</t>
  </si>
  <si>
    <t>АЙМИРА</t>
  </si>
  <si>
    <t>КУРМЕТОВНА</t>
  </si>
  <si>
    <t>ИГНАТ</t>
  </si>
  <si>
    <t>ВАЛЕРИЯ</t>
  </si>
  <si>
    <t>СЕРГЕЕВНА</t>
  </si>
  <si>
    <t>11 класс</t>
  </si>
  <si>
    <t>ОРҚЫН</t>
  </si>
  <si>
    <t>ҚЫРМЫЗЫ</t>
  </si>
  <si>
    <t>ЕЛЖАСҚЫЗЫ</t>
  </si>
  <si>
    <t>ШЫНҒЫС</t>
  </si>
  <si>
    <t>1 класс</t>
  </si>
  <si>
    <t>ЖАРДАНБЕКҚЫЗЫ</t>
  </si>
  <si>
    <t>ҒАЗИЗА</t>
  </si>
  <si>
    <t>САТУБАЕВА</t>
  </si>
  <si>
    <t>АДЕЛЯ</t>
  </si>
  <si>
    <t>НУРСУЛТАНОВНА</t>
  </si>
  <si>
    <t>КОНУРОВА</t>
  </si>
  <si>
    <t>АЛЬМИРА</t>
  </si>
  <si>
    <t>ЖАНДАУЛЕТ</t>
  </si>
  <si>
    <t>АРМАН</t>
  </si>
  <si>
    <t>МУРСАЛИНҰЛЫ</t>
  </si>
  <si>
    <t>ЖАКСЫЛЫКОВА</t>
  </si>
  <si>
    <t>АЙНАГУЛЬ</t>
  </si>
  <si>
    <t>0 класс</t>
  </si>
  <si>
    <t>ИГОРЬЕВИЧ</t>
  </si>
  <si>
    <t>ТАРАН</t>
  </si>
  <si>
    <t>ЭЛИНА</t>
  </si>
  <si>
    <t>ВЛАДИМИРОВНА</t>
  </si>
  <si>
    <t>ВАСИЛЬЕВА</t>
  </si>
  <si>
    <t>ПОЛИНА</t>
  </si>
  <si>
    <t>АЛЕКСАНДРОВНА</t>
  </si>
  <si>
    <t>ВАСИЛЬЕВ</t>
  </si>
  <si>
    <t>ДАНИЛ</t>
  </si>
  <si>
    <t>СҮЛЕЙМЕН</t>
  </si>
  <si>
    <t>БЕЙБАРЫС</t>
  </si>
  <si>
    <t>БАУЫРЖАНҰЛЫ</t>
  </si>
  <si>
    <t>ҚАЛДЫБАЕВ</t>
  </si>
  <si>
    <t>АЗАМАТҰЛЫ</t>
  </si>
  <si>
    <t>ДИАНА</t>
  </si>
  <si>
    <t>СЕРИКОВА</t>
  </si>
  <si>
    <t>ЗАРИНА</t>
  </si>
  <si>
    <t>МИРАСОВНА</t>
  </si>
  <si>
    <t>ШАЯХМЕТОВА</t>
  </si>
  <si>
    <t>АЗАЛЬ</t>
  </si>
  <si>
    <t>РУСТАМОВНА</t>
  </si>
  <si>
    <t>АРНҰР</t>
  </si>
  <si>
    <t>АЙАРУ</t>
  </si>
  <si>
    <t>АЙДАРБЕК</t>
  </si>
  <si>
    <t>БАТЫРХАН</t>
  </si>
  <si>
    <t>САБЫРҰЛЫ</t>
  </si>
  <si>
    <t>АЯУЛЫМ</t>
  </si>
  <si>
    <t>МУРСАЛИНҚЫЗЫ</t>
  </si>
  <si>
    <t>ХАНАТБЕК</t>
  </si>
  <si>
    <t>КӘУСАР</t>
  </si>
  <si>
    <t>ЖАНДАУЛЕТҚЫЗЫ</t>
  </si>
  <si>
    <t>ПЕТРОВСКИЙ</t>
  </si>
  <si>
    <t>ТИМОФЕЙ</t>
  </si>
  <si>
    <t>ВЛАДИМИРОВИЧ</t>
  </si>
  <si>
    <t>ЛОШКОВА</t>
  </si>
  <si>
    <t>ИРИНА</t>
  </si>
  <si>
    <t>АНАТОЛЬЕВНА</t>
  </si>
  <si>
    <t>КОНУРОВ</t>
  </si>
  <si>
    <t>ЕРМЕК</t>
  </si>
  <si>
    <t>ЖАНАТОВИЧ</t>
  </si>
  <si>
    <t>МУНАЕВА</t>
  </si>
  <si>
    <t>ДАРИЯ</t>
  </si>
  <si>
    <t>МУРАТОВНА</t>
  </si>
  <si>
    <t>ЭРИКҚЫЗЫ</t>
  </si>
  <si>
    <t>СӘРСЕНҚЫЗЫ</t>
  </si>
  <si>
    <t>АЙЗЕРЕ</t>
  </si>
  <si>
    <t>ЖУМАКЕЛДІ</t>
  </si>
  <si>
    <t>ЕЛЖАС</t>
  </si>
  <si>
    <t>НАЗЕРКЕ</t>
  </si>
  <si>
    <t>ДАСТАНҚЫЗЫ</t>
  </si>
  <si>
    <t>ГЕЛАСИМОВ</t>
  </si>
  <si>
    <t>ИГОРЬ</t>
  </si>
  <si>
    <t>ЮРЬЕВИЧ</t>
  </si>
  <si>
    <t>ТАТЬЯНА</t>
  </si>
  <si>
    <t>ВИКТОРОВНА</t>
  </si>
  <si>
    <t>ХУМАШХАН</t>
  </si>
  <si>
    <t>АСЛАН</t>
  </si>
  <si>
    <t>БЕКБАЙҰЛЫ</t>
  </si>
  <si>
    <t>КУЛАХМЕТОВА</t>
  </si>
  <si>
    <t>ТАМИЛА</t>
  </si>
  <si>
    <t>СУЛТАНОВНА</t>
  </si>
  <si>
    <t>ҚҰЛАХМЕТ</t>
  </si>
  <si>
    <t>ДИЛНАЗ</t>
  </si>
  <si>
    <t>СҰЛТАНҚЫЗЫ</t>
  </si>
  <si>
    <t>РАМАЗАН</t>
  </si>
  <si>
    <t>ДАМИРА</t>
  </si>
  <si>
    <t>ЕРКЕБУЛАНҚЫЗЫ</t>
  </si>
  <si>
    <t>ЕГОР</t>
  </si>
  <si>
    <t>САНСЫЗБАЙ</t>
  </si>
  <si>
    <t>ОМАР</t>
  </si>
  <si>
    <t>АХМЕТҰЛЫ</t>
  </si>
  <si>
    <t>АЙТБАЙ</t>
  </si>
  <si>
    <t>АЛИ</t>
  </si>
  <si>
    <t>ӘМІР</t>
  </si>
  <si>
    <t>ЖАНДАУЛЕТҰЛЫ</t>
  </si>
  <si>
    <t>ЖЕҢІС</t>
  </si>
  <si>
    <t>БЕЙБІТҰЛЫ</t>
  </si>
  <si>
    <t>ӨЗГЕРІСҰЛЫ</t>
  </si>
  <si>
    <t>ЖАНБЫРБАЙ</t>
  </si>
  <si>
    <t>АЛМАЗҚЫЗЫ</t>
  </si>
  <si>
    <t>КЛИМОВА</t>
  </si>
  <si>
    <t>АЛИСА</t>
  </si>
  <si>
    <t>ҰЛАН</t>
  </si>
  <si>
    <t>РУСТЕМҰЛЫ</t>
  </si>
  <si>
    <t>ХАТМУЛЛИНА</t>
  </si>
  <si>
    <t>АНГЕЛИНА</t>
  </si>
  <si>
    <t>АНТОНОВНА</t>
  </si>
  <si>
    <t>АЛИШЕР</t>
  </si>
  <si>
    <t>СЫРЫМБЕТОВИЧ</t>
  </si>
  <si>
    <t>ШАЯХМЕТОВ</t>
  </si>
  <si>
    <t>АРСЛАН</t>
  </si>
  <si>
    <t>РУСТАМОВИЧ</t>
  </si>
  <si>
    <t>ҚАЛДЫБАЙ</t>
  </si>
  <si>
    <t>АБЫЛАЙХАН</t>
  </si>
  <si>
    <t>ВЕРА</t>
  </si>
  <si>
    <t>ДИДАР</t>
  </si>
  <si>
    <t>ЖЕНИСҰЛЫ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</si>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</sst>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workbookViewId="0">
      <selection activeCell="B4" sqref="B4"/>
    </sheetView>
  </sheetViews>
  <sheetFormatPr defaultRowHeight="15" x14ac:dyDescent="0.25"/>
  <cols>
    <col min="1" max="1" width="4" bestFit="1" customWidth="1"/>
    <col min="2" max="2" width="13.85546875" customWidth="1"/>
    <col min="3" max="3" width="15.7109375" customWidth="1"/>
    <col min="4" max="4" width="12.7109375" bestFit="1" customWidth="1"/>
    <col min="5" max="5" width="20.42578125" bestFit="1" customWidth="1"/>
    <col min="6" max="6" width="11.28515625" customWidth="1"/>
    <col min="8" max="8" width="11.5703125" bestFit="1" customWidth="1"/>
  </cols>
  <sheetData>
    <row r="1" spans="1:12" ht="45" x14ac:dyDescent="0.25">
      <c r="A1" t="s">
        <v>298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/>
    </row>
    <row r="2" spans="1:12" x14ac:dyDescent="0.25">
      <c r="A2">
        <v>1</v>
      </c>
      <c r="B2" t="str">
        <f>"170504601556"</f>
        <v>170504601556</v>
      </c>
      <c r="C2" t="s">
        <v>198</v>
      </c>
      <c r="D2" t="s">
        <v>199</v>
      </c>
      <c r="E2" t="s">
        <v>100</v>
      </c>
      <c r="F2" s="1">
        <v>42859</v>
      </c>
      <c r="G2" t="s">
        <v>13</v>
      </c>
      <c r="H2" t="s">
        <v>14</v>
      </c>
      <c r="I2" t="s">
        <v>15</v>
      </c>
      <c r="J2" t="s">
        <v>200</v>
      </c>
      <c r="K2" t="s">
        <v>39</v>
      </c>
    </row>
    <row r="3" spans="1:12" x14ac:dyDescent="0.25">
      <c r="A3">
        <v>2</v>
      </c>
      <c r="B3" t="str">
        <f>"160623500428"</f>
        <v>160623500428</v>
      </c>
      <c r="C3" t="s">
        <v>152</v>
      </c>
      <c r="D3" t="s">
        <v>76</v>
      </c>
      <c r="E3" t="s">
        <v>201</v>
      </c>
      <c r="F3" s="1">
        <v>42544</v>
      </c>
      <c r="G3" t="s">
        <v>21</v>
      </c>
      <c r="H3" t="s">
        <v>14</v>
      </c>
      <c r="I3" t="s">
        <v>78</v>
      </c>
      <c r="J3" t="s">
        <v>200</v>
      </c>
      <c r="K3" t="s">
        <v>39</v>
      </c>
    </row>
    <row r="4" spans="1:12" x14ac:dyDescent="0.25">
      <c r="A4">
        <v>3</v>
      </c>
      <c r="B4" t="str">
        <f>"170823604585"</f>
        <v>170823604585</v>
      </c>
      <c r="C4" t="s">
        <v>202</v>
      </c>
      <c r="D4" t="s">
        <v>203</v>
      </c>
      <c r="E4" t="s">
        <v>204</v>
      </c>
      <c r="F4" s="1">
        <v>42970</v>
      </c>
      <c r="G4" t="s">
        <v>13</v>
      </c>
      <c r="H4" t="s">
        <v>14</v>
      </c>
      <c r="I4" t="s">
        <v>15</v>
      </c>
      <c r="J4" t="s">
        <v>200</v>
      </c>
      <c r="K4" t="s">
        <v>39</v>
      </c>
    </row>
    <row r="5" spans="1:12" x14ac:dyDescent="0.25">
      <c r="A5">
        <v>4</v>
      </c>
      <c r="B5" t="str">
        <f>"160611604769"</f>
        <v>160611604769</v>
      </c>
      <c r="C5" t="s">
        <v>205</v>
      </c>
      <c r="D5" t="s">
        <v>206</v>
      </c>
      <c r="E5" t="s">
        <v>207</v>
      </c>
      <c r="F5" s="1">
        <v>42532</v>
      </c>
      <c r="G5" t="s">
        <v>13</v>
      </c>
      <c r="H5" t="s">
        <v>14</v>
      </c>
      <c r="I5" t="s">
        <v>78</v>
      </c>
      <c r="J5" t="s">
        <v>200</v>
      </c>
      <c r="K5" t="s">
        <v>39</v>
      </c>
    </row>
    <row r="6" spans="1:12" x14ac:dyDescent="0.25">
      <c r="A6">
        <v>5</v>
      </c>
      <c r="B6" t="str">
        <f>"171027505611"</f>
        <v>171027505611</v>
      </c>
      <c r="C6" t="s">
        <v>208</v>
      </c>
      <c r="D6" t="s">
        <v>209</v>
      </c>
      <c r="E6" t="s">
        <v>77</v>
      </c>
      <c r="F6" s="1">
        <v>43035</v>
      </c>
      <c r="G6" t="s">
        <v>21</v>
      </c>
      <c r="H6" t="s">
        <v>14</v>
      </c>
      <c r="I6" t="s">
        <v>78</v>
      </c>
      <c r="J6" t="s">
        <v>200</v>
      </c>
      <c r="K6" t="s">
        <v>39</v>
      </c>
    </row>
    <row r="7" spans="1:12" x14ac:dyDescent="0.25">
      <c r="A7">
        <v>6</v>
      </c>
      <c r="B7" t="str">
        <f>"170118504675"</f>
        <v>170118504675</v>
      </c>
      <c r="C7" t="s">
        <v>210</v>
      </c>
      <c r="D7" t="s">
        <v>211</v>
      </c>
      <c r="E7" t="s">
        <v>212</v>
      </c>
      <c r="F7" s="1">
        <v>42753</v>
      </c>
      <c r="G7" t="s">
        <v>21</v>
      </c>
      <c r="H7" t="s">
        <v>14</v>
      </c>
      <c r="I7" t="s">
        <v>15</v>
      </c>
      <c r="J7" t="s">
        <v>200</v>
      </c>
      <c r="K7" t="s">
        <v>17</v>
      </c>
    </row>
    <row r="8" spans="1:12" x14ac:dyDescent="0.25">
      <c r="A8">
        <v>7</v>
      </c>
      <c r="B8" t="str">
        <f>"160616503553"</f>
        <v>160616503553</v>
      </c>
      <c r="C8" t="s">
        <v>213</v>
      </c>
      <c r="D8" t="s">
        <v>116</v>
      </c>
      <c r="E8" t="s">
        <v>214</v>
      </c>
      <c r="F8" s="1">
        <v>42537</v>
      </c>
      <c r="G8" t="s">
        <v>21</v>
      </c>
      <c r="H8" t="s">
        <v>14</v>
      </c>
      <c r="I8" t="s">
        <v>15</v>
      </c>
      <c r="J8" t="s">
        <v>200</v>
      </c>
      <c r="K8" t="s">
        <v>17</v>
      </c>
    </row>
    <row r="9" spans="1:12" x14ac:dyDescent="0.25">
      <c r="A9">
        <v>8</v>
      </c>
      <c r="B9" t="str">
        <f>"170614605418"</f>
        <v>170614605418</v>
      </c>
      <c r="C9" t="s">
        <v>138</v>
      </c>
      <c r="D9" t="s">
        <v>215</v>
      </c>
      <c r="E9" t="s">
        <v>156</v>
      </c>
      <c r="F9" s="1">
        <v>42900</v>
      </c>
      <c r="G9" t="s">
        <v>13</v>
      </c>
      <c r="H9" t="s">
        <v>14</v>
      </c>
      <c r="I9" t="s">
        <v>15</v>
      </c>
      <c r="J9" t="s">
        <v>200</v>
      </c>
      <c r="K9" t="s">
        <v>17</v>
      </c>
    </row>
    <row r="10" spans="1:12" x14ac:dyDescent="0.25">
      <c r="A10">
        <v>9</v>
      </c>
      <c r="B10" t="str">
        <f>"161011601735"</f>
        <v>161011601735</v>
      </c>
      <c r="C10" t="s">
        <v>216</v>
      </c>
      <c r="D10" t="s">
        <v>217</v>
      </c>
      <c r="E10" t="s">
        <v>218</v>
      </c>
      <c r="F10" s="1">
        <v>42654</v>
      </c>
      <c r="G10" t="s">
        <v>13</v>
      </c>
      <c r="H10" t="s">
        <v>14</v>
      </c>
      <c r="I10" t="s">
        <v>15</v>
      </c>
      <c r="J10" t="s">
        <v>200</v>
      </c>
      <c r="K10" t="s">
        <v>17</v>
      </c>
    </row>
    <row r="11" spans="1:12" x14ac:dyDescent="0.25">
      <c r="A11">
        <v>10</v>
      </c>
      <c r="B11" t="str">
        <f>"170720602340"</f>
        <v>170720602340</v>
      </c>
      <c r="C11" t="s">
        <v>219</v>
      </c>
      <c r="D11" t="s">
        <v>220</v>
      </c>
      <c r="E11" t="s">
        <v>221</v>
      </c>
      <c r="F11" s="1">
        <v>42936</v>
      </c>
      <c r="G11" t="s">
        <v>13</v>
      </c>
      <c r="H11" t="s">
        <v>14</v>
      </c>
      <c r="I11" t="s">
        <v>174</v>
      </c>
      <c r="J11" t="s">
        <v>200</v>
      </c>
      <c r="K11" t="s">
        <v>17</v>
      </c>
    </row>
    <row r="12" spans="1:12" x14ac:dyDescent="0.25">
      <c r="A12">
        <v>11</v>
      </c>
      <c r="B12" t="str">
        <f>"170702502405"</f>
        <v>170702502405</v>
      </c>
      <c r="C12" t="s">
        <v>46</v>
      </c>
      <c r="D12" t="s">
        <v>222</v>
      </c>
      <c r="E12" t="s">
        <v>117</v>
      </c>
      <c r="F12" s="1">
        <v>42918</v>
      </c>
      <c r="G12" t="s">
        <v>21</v>
      </c>
      <c r="H12" t="s">
        <v>14</v>
      </c>
      <c r="I12" t="s">
        <v>15</v>
      </c>
      <c r="J12" t="s">
        <v>200</v>
      </c>
      <c r="K12" t="s">
        <v>17</v>
      </c>
    </row>
    <row r="13" spans="1:12" x14ac:dyDescent="0.25">
      <c r="A13">
        <v>12</v>
      </c>
      <c r="B13" t="str">
        <f>"170702601949"</f>
        <v>170702601949</v>
      </c>
      <c r="C13" t="s">
        <v>46</v>
      </c>
      <c r="D13" t="s">
        <v>223</v>
      </c>
      <c r="E13" t="s">
        <v>48</v>
      </c>
      <c r="F13" s="1">
        <v>42918</v>
      </c>
      <c r="G13" t="s">
        <v>13</v>
      </c>
      <c r="H13" t="s">
        <v>14</v>
      </c>
      <c r="I13" t="s">
        <v>15</v>
      </c>
      <c r="J13" t="s">
        <v>200</v>
      </c>
      <c r="K13" t="s">
        <v>17</v>
      </c>
    </row>
    <row r="14" spans="1:12" x14ac:dyDescent="0.25">
      <c r="A14">
        <v>13</v>
      </c>
      <c r="B14" t="str">
        <f>"160629503346"</f>
        <v>160629503346</v>
      </c>
      <c r="C14" t="s">
        <v>224</v>
      </c>
      <c r="D14" t="s">
        <v>225</v>
      </c>
      <c r="E14" t="s">
        <v>226</v>
      </c>
      <c r="F14" s="1">
        <v>42550</v>
      </c>
      <c r="G14" t="s">
        <v>21</v>
      </c>
      <c r="H14" t="s">
        <v>14</v>
      </c>
      <c r="I14" t="s">
        <v>15</v>
      </c>
      <c r="J14" t="s">
        <v>200</v>
      </c>
      <c r="K14" t="s">
        <v>17</v>
      </c>
    </row>
    <row r="15" spans="1:12" x14ac:dyDescent="0.25">
      <c r="A15">
        <v>14</v>
      </c>
      <c r="B15" t="str">
        <f>"160720606054"</f>
        <v>160720606054</v>
      </c>
      <c r="C15" t="s">
        <v>195</v>
      </c>
      <c r="D15" t="s">
        <v>227</v>
      </c>
      <c r="E15" t="s">
        <v>228</v>
      </c>
      <c r="F15" s="1">
        <v>42571</v>
      </c>
      <c r="G15" t="s">
        <v>13</v>
      </c>
      <c r="H15" t="s">
        <v>14</v>
      </c>
      <c r="I15" t="s">
        <v>15</v>
      </c>
      <c r="J15" t="s">
        <v>200</v>
      </c>
      <c r="K15" t="s">
        <v>17</v>
      </c>
    </row>
    <row r="16" spans="1:12" x14ac:dyDescent="0.25">
      <c r="A16">
        <v>15</v>
      </c>
      <c r="B16" t="str">
        <f>"161202600913"</f>
        <v>161202600913</v>
      </c>
      <c r="C16" t="s">
        <v>229</v>
      </c>
      <c r="D16" t="s">
        <v>230</v>
      </c>
      <c r="E16" t="s">
        <v>231</v>
      </c>
      <c r="F16" s="1">
        <v>42706</v>
      </c>
      <c r="G16" t="s">
        <v>13</v>
      </c>
      <c r="H16" t="s">
        <v>14</v>
      </c>
      <c r="I16" t="s">
        <v>15</v>
      </c>
      <c r="J16" t="s">
        <v>200</v>
      </c>
      <c r="K16" t="s">
        <v>17</v>
      </c>
    </row>
    <row r="17" spans="1:11" x14ac:dyDescent="0.25">
      <c r="A17">
        <v>16</v>
      </c>
      <c r="B17" t="str">
        <f>"161005500946"</f>
        <v>161005500946</v>
      </c>
      <c r="C17" t="s">
        <v>232</v>
      </c>
      <c r="D17" t="s">
        <v>233</v>
      </c>
      <c r="E17" t="s">
        <v>234</v>
      </c>
      <c r="F17" s="1">
        <v>42648</v>
      </c>
      <c r="G17" t="s">
        <v>21</v>
      </c>
      <c r="H17" t="s">
        <v>14</v>
      </c>
      <c r="I17" t="s">
        <v>78</v>
      </c>
      <c r="J17" t="s">
        <v>200</v>
      </c>
      <c r="K17" t="s">
        <v>39</v>
      </c>
    </row>
    <row r="18" spans="1:11" x14ac:dyDescent="0.25">
      <c r="A18">
        <v>17</v>
      </c>
      <c r="B18" t="str">
        <f>"160819504486"</f>
        <v>160819504486</v>
      </c>
      <c r="C18" t="s">
        <v>270</v>
      </c>
      <c r="D18" t="s">
        <v>296</v>
      </c>
      <c r="E18" t="s">
        <v>297</v>
      </c>
      <c r="F18" s="1">
        <v>42601</v>
      </c>
      <c r="G18" t="s">
        <v>21</v>
      </c>
      <c r="H18" t="s">
        <v>14</v>
      </c>
      <c r="I18" t="s">
        <v>15</v>
      </c>
      <c r="J18" t="s">
        <v>200</v>
      </c>
      <c r="K18" t="s">
        <v>17</v>
      </c>
    </row>
    <row r="19" spans="1:11" x14ac:dyDescent="0.25">
      <c r="A19">
        <v>18</v>
      </c>
      <c r="B19" t="str">
        <f>"160518503134"</f>
        <v>160518503134</v>
      </c>
      <c r="C19" t="s">
        <v>110</v>
      </c>
      <c r="D19" t="s">
        <v>186</v>
      </c>
      <c r="E19" t="s">
        <v>112</v>
      </c>
      <c r="F19" s="1">
        <v>42508</v>
      </c>
      <c r="G19" t="s">
        <v>21</v>
      </c>
      <c r="H19" t="s">
        <v>14</v>
      </c>
      <c r="I19" t="s">
        <v>15</v>
      </c>
      <c r="J19" t="s">
        <v>187</v>
      </c>
      <c r="K19" t="s">
        <v>17</v>
      </c>
    </row>
    <row r="20" spans="1:11" x14ac:dyDescent="0.25">
      <c r="A20">
        <v>19</v>
      </c>
      <c r="B20" t="str">
        <f>"160329605172"</f>
        <v>160329605172</v>
      </c>
      <c r="C20" t="s">
        <v>188</v>
      </c>
      <c r="D20" t="s">
        <v>189</v>
      </c>
      <c r="F20" s="1">
        <v>42458</v>
      </c>
      <c r="G20" t="s">
        <v>13</v>
      </c>
      <c r="H20" t="s">
        <v>14</v>
      </c>
      <c r="I20" t="s">
        <v>15</v>
      </c>
      <c r="J20" t="s">
        <v>187</v>
      </c>
      <c r="K20" t="s">
        <v>17</v>
      </c>
    </row>
    <row r="21" spans="1:11" x14ac:dyDescent="0.25">
      <c r="A21">
        <v>20</v>
      </c>
      <c r="B21" t="str">
        <f>"151017603277"</f>
        <v>151017603277</v>
      </c>
      <c r="C21" t="s">
        <v>190</v>
      </c>
      <c r="D21" t="s">
        <v>191</v>
      </c>
      <c r="E21" t="s">
        <v>192</v>
      </c>
      <c r="F21" s="1">
        <v>42294</v>
      </c>
      <c r="G21" t="s">
        <v>13</v>
      </c>
      <c r="H21" t="s">
        <v>14</v>
      </c>
      <c r="I21" t="s">
        <v>15</v>
      </c>
      <c r="J21" t="s">
        <v>187</v>
      </c>
      <c r="K21" t="s">
        <v>17</v>
      </c>
    </row>
    <row r="22" spans="1:11" x14ac:dyDescent="0.25">
      <c r="A22">
        <v>21</v>
      </c>
      <c r="B22" t="str">
        <f>"160912602411"</f>
        <v>160912602411</v>
      </c>
      <c r="C22" t="s">
        <v>241</v>
      </c>
      <c r="D22" t="s">
        <v>242</v>
      </c>
      <c r="E22" t="s">
        <v>243</v>
      </c>
      <c r="F22" s="1">
        <v>42625</v>
      </c>
      <c r="G22" t="s">
        <v>13</v>
      </c>
      <c r="H22" t="s">
        <v>14</v>
      </c>
      <c r="I22" t="s">
        <v>15</v>
      </c>
      <c r="J22" t="s">
        <v>187</v>
      </c>
      <c r="K22" t="s">
        <v>17</v>
      </c>
    </row>
    <row r="23" spans="1:11" x14ac:dyDescent="0.25">
      <c r="A23">
        <v>22</v>
      </c>
      <c r="B23" t="str">
        <f>"160331603273"</f>
        <v>160331603273</v>
      </c>
      <c r="C23" t="s">
        <v>244</v>
      </c>
      <c r="D23" t="s">
        <v>230</v>
      </c>
      <c r="F23" s="1">
        <v>42460</v>
      </c>
      <c r="G23" t="s">
        <v>13</v>
      </c>
      <c r="H23" t="s">
        <v>14</v>
      </c>
      <c r="I23" t="s">
        <v>15</v>
      </c>
      <c r="J23" t="s">
        <v>187</v>
      </c>
      <c r="K23" t="s">
        <v>17</v>
      </c>
    </row>
    <row r="24" spans="1:11" x14ac:dyDescent="0.25">
      <c r="A24">
        <v>23</v>
      </c>
      <c r="B24" t="str">
        <f>"151105605826"</f>
        <v>151105605826</v>
      </c>
      <c r="C24" t="s">
        <v>245</v>
      </c>
      <c r="D24" t="s">
        <v>246</v>
      </c>
      <c r="F24" s="1">
        <v>42313</v>
      </c>
      <c r="G24" t="s">
        <v>13</v>
      </c>
      <c r="H24" t="s">
        <v>14</v>
      </c>
      <c r="I24" t="s">
        <v>15</v>
      </c>
      <c r="J24" t="s">
        <v>187</v>
      </c>
      <c r="K24" t="s">
        <v>17</v>
      </c>
    </row>
    <row r="25" spans="1:11" x14ac:dyDescent="0.25">
      <c r="A25">
        <v>24</v>
      </c>
      <c r="B25" t="str">
        <f>"160614601823"</f>
        <v>160614601823</v>
      </c>
      <c r="C25" t="s">
        <v>247</v>
      </c>
      <c r="D25" t="s">
        <v>194</v>
      </c>
      <c r="F25" s="1">
        <v>42535</v>
      </c>
      <c r="G25" t="s">
        <v>13</v>
      </c>
      <c r="H25" t="s">
        <v>14</v>
      </c>
      <c r="I25" t="s">
        <v>15</v>
      </c>
      <c r="J25" t="s">
        <v>187</v>
      </c>
      <c r="K25" t="s">
        <v>17</v>
      </c>
    </row>
    <row r="26" spans="1:11" x14ac:dyDescent="0.25">
      <c r="A26">
        <v>25</v>
      </c>
      <c r="B26" t="str">
        <f>"160311605307"</f>
        <v>160311605307</v>
      </c>
      <c r="C26" t="s">
        <v>248</v>
      </c>
      <c r="D26" t="s">
        <v>249</v>
      </c>
      <c r="E26" t="s">
        <v>250</v>
      </c>
      <c r="F26" s="1">
        <v>42440</v>
      </c>
      <c r="G26" t="s">
        <v>13</v>
      </c>
      <c r="H26" t="s">
        <v>14</v>
      </c>
      <c r="I26" t="s">
        <v>15</v>
      </c>
      <c r="J26" t="s">
        <v>187</v>
      </c>
      <c r="K26" t="s">
        <v>17</v>
      </c>
    </row>
    <row r="27" spans="1:11" x14ac:dyDescent="0.25">
      <c r="A27">
        <v>26</v>
      </c>
      <c r="B27" t="str">
        <f>"150612504588"</f>
        <v>150612504588</v>
      </c>
      <c r="C27" t="s">
        <v>171</v>
      </c>
      <c r="D27" t="s">
        <v>172</v>
      </c>
      <c r="E27" t="s">
        <v>173</v>
      </c>
      <c r="F27" s="1">
        <v>42167</v>
      </c>
      <c r="G27" t="s">
        <v>21</v>
      </c>
      <c r="H27" t="s">
        <v>14</v>
      </c>
      <c r="I27" t="s">
        <v>174</v>
      </c>
      <c r="J27" t="s">
        <v>175</v>
      </c>
      <c r="K27" t="s">
        <v>17</v>
      </c>
    </row>
    <row r="28" spans="1:11" x14ac:dyDescent="0.25">
      <c r="A28">
        <v>27</v>
      </c>
      <c r="B28" t="str">
        <f>"150527604760"</f>
        <v>150527604760</v>
      </c>
      <c r="C28" t="s">
        <v>176</v>
      </c>
      <c r="D28" t="s">
        <v>177</v>
      </c>
      <c r="E28" t="s">
        <v>178</v>
      </c>
      <c r="F28" s="1">
        <v>42151</v>
      </c>
      <c r="G28" t="s">
        <v>13</v>
      </c>
      <c r="H28" t="s">
        <v>14</v>
      </c>
      <c r="I28" t="s">
        <v>15</v>
      </c>
      <c r="J28" t="s">
        <v>175</v>
      </c>
      <c r="K28" t="s">
        <v>17</v>
      </c>
    </row>
    <row r="29" spans="1:11" x14ac:dyDescent="0.25">
      <c r="A29">
        <v>28</v>
      </c>
      <c r="B29" t="str">
        <f>"151220502117"</f>
        <v>151220502117</v>
      </c>
      <c r="C29" t="s">
        <v>94</v>
      </c>
      <c r="D29" t="s">
        <v>179</v>
      </c>
      <c r="E29" t="s">
        <v>96</v>
      </c>
      <c r="F29" s="1">
        <v>42358</v>
      </c>
      <c r="G29" t="s">
        <v>21</v>
      </c>
      <c r="H29" t="s">
        <v>14</v>
      </c>
      <c r="I29" t="s">
        <v>97</v>
      </c>
      <c r="J29" t="s">
        <v>175</v>
      </c>
      <c r="K29" t="s">
        <v>39</v>
      </c>
    </row>
    <row r="30" spans="1:11" x14ac:dyDescent="0.25">
      <c r="A30">
        <v>29</v>
      </c>
      <c r="B30" t="str">
        <f>"150701504353"</f>
        <v>150701504353</v>
      </c>
      <c r="C30" t="s">
        <v>195</v>
      </c>
      <c r="D30" t="s">
        <v>196</v>
      </c>
      <c r="E30" t="s">
        <v>197</v>
      </c>
      <c r="F30" s="1">
        <v>42186</v>
      </c>
      <c r="G30" t="s">
        <v>21</v>
      </c>
      <c r="H30" t="s">
        <v>14</v>
      </c>
      <c r="I30" t="s">
        <v>15</v>
      </c>
      <c r="J30" t="s">
        <v>175</v>
      </c>
      <c r="K30" t="s">
        <v>17</v>
      </c>
    </row>
    <row r="31" spans="1:11" x14ac:dyDescent="0.25">
      <c r="A31">
        <v>30</v>
      </c>
      <c r="B31" t="str">
        <f>"131206602331"</f>
        <v>131206602331</v>
      </c>
      <c r="C31" t="s">
        <v>235</v>
      </c>
      <c r="D31" t="s">
        <v>236</v>
      </c>
      <c r="E31" t="s">
        <v>237</v>
      </c>
      <c r="F31" s="1">
        <v>41614</v>
      </c>
      <c r="G31" t="s">
        <v>13</v>
      </c>
      <c r="H31" t="s">
        <v>14</v>
      </c>
      <c r="I31" t="s">
        <v>78</v>
      </c>
      <c r="J31" t="s">
        <v>175</v>
      </c>
      <c r="K31" t="s">
        <v>39</v>
      </c>
    </row>
    <row r="32" spans="1:11" x14ac:dyDescent="0.25">
      <c r="A32">
        <v>31</v>
      </c>
      <c r="B32" t="str">
        <f>"140523503970"</f>
        <v>140523503970</v>
      </c>
      <c r="C32" t="s">
        <v>94</v>
      </c>
      <c r="D32" t="s">
        <v>268</v>
      </c>
      <c r="E32" t="s">
        <v>96</v>
      </c>
      <c r="F32" s="1">
        <v>41782</v>
      </c>
      <c r="G32" t="s">
        <v>21</v>
      </c>
      <c r="H32" t="s">
        <v>14</v>
      </c>
      <c r="I32" t="s">
        <v>97</v>
      </c>
      <c r="J32" t="s">
        <v>175</v>
      </c>
      <c r="K32" t="s">
        <v>39</v>
      </c>
    </row>
    <row r="33" spans="1:11" x14ac:dyDescent="0.25">
      <c r="A33">
        <v>32</v>
      </c>
      <c r="B33" t="str">
        <f>"150817502040"</f>
        <v>150817502040</v>
      </c>
      <c r="C33" t="s">
        <v>269</v>
      </c>
      <c r="D33" t="s">
        <v>270</v>
      </c>
      <c r="E33" t="s">
        <v>271</v>
      </c>
      <c r="F33" s="1">
        <v>42233</v>
      </c>
      <c r="G33" t="s">
        <v>21</v>
      </c>
      <c r="H33" t="s">
        <v>14</v>
      </c>
      <c r="I33" t="s">
        <v>15</v>
      </c>
      <c r="J33" t="s">
        <v>175</v>
      </c>
      <c r="K33" t="s">
        <v>17</v>
      </c>
    </row>
    <row r="34" spans="1:11" x14ac:dyDescent="0.25">
      <c r="A34">
        <v>33</v>
      </c>
      <c r="B34" t="str">
        <f>"150512503833"</f>
        <v>150512503833</v>
      </c>
      <c r="C34" t="s">
        <v>272</v>
      </c>
      <c r="D34" t="s">
        <v>273</v>
      </c>
      <c r="E34" t="s">
        <v>214</v>
      </c>
      <c r="F34" s="1">
        <v>42136</v>
      </c>
      <c r="G34" t="s">
        <v>21</v>
      </c>
      <c r="H34" t="s">
        <v>14</v>
      </c>
      <c r="I34" t="s">
        <v>15</v>
      </c>
      <c r="J34" t="s">
        <v>175</v>
      </c>
      <c r="K34" t="s">
        <v>17</v>
      </c>
    </row>
    <row r="35" spans="1:11" x14ac:dyDescent="0.25">
      <c r="A35">
        <v>34</v>
      </c>
      <c r="B35" t="str">
        <f>"150506503913"</f>
        <v>150506503913</v>
      </c>
      <c r="C35" t="s">
        <v>229</v>
      </c>
      <c r="D35" t="s">
        <v>274</v>
      </c>
      <c r="E35" t="s">
        <v>275</v>
      </c>
      <c r="F35" s="1">
        <v>42130</v>
      </c>
      <c r="G35" t="s">
        <v>21</v>
      </c>
      <c r="H35" t="s">
        <v>14</v>
      </c>
      <c r="I35" t="s">
        <v>15</v>
      </c>
      <c r="J35" t="s">
        <v>175</v>
      </c>
      <c r="K35" t="s">
        <v>17</v>
      </c>
    </row>
    <row r="36" spans="1:11" x14ac:dyDescent="0.25">
      <c r="A36">
        <v>35</v>
      </c>
      <c r="B36" t="str">
        <f>"150508503148"</f>
        <v>150508503148</v>
      </c>
      <c r="C36" t="s">
        <v>91</v>
      </c>
      <c r="D36" t="s">
        <v>276</v>
      </c>
      <c r="E36" t="s">
        <v>277</v>
      </c>
      <c r="F36" s="1">
        <v>42132</v>
      </c>
      <c r="G36" t="s">
        <v>21</v>
      </c>
      <c r="H36" t="s">
        <v>14</v>
      </c>
      <c r="I36" t="s">
        <v>15</v>
      </c>
      <c r="J36" t="s">
        <v>175</v>
      </c>
      <c r="K36" t="s">
        <v>17</v>
      </c>
    </row>
    <row r="37" spans="1:11" x14ac:dyDescent="0.25">
      <c r="A37">
        <v>36</v>
      </c>
      <c r="B37" t="str">
        <f>"150309503750"</f>
        <v>150309503750</v>
      </c>
      <c r="C37" t="s">
        <v>40</v>
      </c>
      <c r="D37" t="s">
        <v>70</v>
      </c>
      <c r="E37" t="s">
        <v>278</v>
      </c>
      <c r="F37" s="1">
        <v>42072</v>
      </c>
      <c r="G37" t="s">
        <v>21</v>
      </c>
      <c r="H37" t="s">
        <v>14</v>
      </c>
      <c r="I37" t="s">
        <v>15</v>
      </c>
      <c r="J37" t="s">
        <v>175</v>
      </c>
      <c r="K37" t="s">
        <v>17</v>
      </c>
    </row>
    <row r="38" spans="1:11" x14ac:dyDescent="0.25">
      <c r="A38">
        <v>37</v>
      </c>
      <c r="B38" t="str">
        <f>"140604606046"</f>
        <v>140604606046</v>
      </c>
      <c r="C38" t="s">
        <v>285</v>
      </c>
      <c r="D38" t="s">
        <v>286</v>
      </c>
      <c r="E38" t="s">
        <v>287</v>
      </c>
      <c r="F38" s="1">
        <v>41794</v>
      </c>
      <c r="G38" t="s">
        <v>13</v>
      </c>
      <c r="H38" t="s">
        <v>14</v>
      </c>
      <c r="I38" t="s">
        <v>69</v>
      </c>
      <c r="J38" t="s">
        <v>175</v>
      </c>
      <c r="K38" t="s">
        <v>39</v>
      </c>
    </row>
    <row r="39" spans="1:11" x14ac:dyDescent="0.25">
      <c r="A39">
        <v>38</v>
      </c>
      <c r="B39" t="str">
        <f>"141226602411"</f>
        <v>141226602411</v>
      </c>
      <c r="C39" t="s">
        <v>138</v>
      </c>
      <c r="D39" t="s">
        <v>169</v>
      </c>
      <c r="E39" t="s">
        <v>156</v>
      </c>
      <c r="F39" s="1">
        <v>41999</v>
      </c>
      <c r="G39" t="s">
        <v>13</v>
      </c>
      <c r="H39" t="s">
        <v>14</v>
      </c>
      <c r="I39" t="s">
        <v>15</v>
      </c>
      <c r="J39" t="s">
        <v>170</v>
      </c>
      <c r="K39" t="s">
        <v>17</v>
      </c>
    </row>
    <row r="40" spans="1:11" x14ac:dyDescent="0.25">
      <c r="A40">
        <v>39</v>
      </c>
      <c r="B40" t="str">
        <f>"130630503742"</f>
        <v>130630503742</v>
      </c>
      <c r="C40" t="s">
        <v>88</v>
      </c>
      <c r="D40" t="s">
        <v>288</v>
      </c>
      <c r="E40" t="s">
        <v>289</v>
      </c>
      <c r="F40" s="1">
        <v>41455</v>
      </c>
      <c r="G40" t="s">
        <v>21</v>
      </c>
      <c r="H40" t="s">
        <v>14</v>
      </c>
      <c r="I40" t="s">
        <v>15</v>
      </c>
      <c r="J40" t="s">
        <v>170</v>
      </c>
      <c r="K40" t="s">
        <v>17</v>
      </c>
    </row>
    <row r="41" spans="1:11" x14ac:dyDescent="0.25">
      <c r="A41">
        <v>40</v>
      </c>
      <c r="B41" t="str">
        <f>"140420501131"</f>
        <v>140420501131</v>
      </c>
      <c r="C41" t="s">
        <v>290</v>
      </c>
      <c r="D41" t="s">
        <v>291</v>
      </c>
      <c r="E41" t="s">
        <v>292</v>
      </c>
      <c r="F41" s="1">
        <v>41749</v>
      </c>
      <c r="G41" t="s">
        <v>21</v>
      </c>
      <c r="H41" t="s">
        <v>14</v>
      </c>
      <c r="I41" t="s">
        <v>174</v>
      </c>
      <c r="J41" t="s">
        <v>170</v>
      </c>
      <c r="K41" t="s">
        <v>17</v>
      </c>
    </row>
    <row r="42" spans="1:11" x14ac:dyDescent="0.25">
      <c r="A42">
        <v>41</v>
      </c>
      <c r="B42" t="str">
        <f>"140331505369"</f>
        <v>140331505369</v>
      </c>
      <c r="C42" t="s">
        <v>293</v>
      </c>
      <c r="D42" t="s">
        <v>294</v>
      </c>
      <c r="E42" t="s">
        <v>214</v>
      </c>
      <c r="F42" s="1">
        <v>41729</v>
      </c>
      <c r="G42" t="s">
        <v>21</v>
      </c>
      <c r="H42" t="s">
        <v>14</v>
      </c>
      <c r="I42" t="s">
        <v>15</v>
      </c>
      <c r="J42" t="s">
        <v>170</v>
      </c>
      <c r="K42" t="s">
        <v>17</v>
      </c>
    </row>
    <row r="43" spans="1:11" x14ac:dyDescent="0.25">
      <c r="A43">
        <v>42</v>
      </c>
      <c r="B43" t="str">
        <f>"120514502068"</f>
        <v>120514502068</v>
      </c>
      <c r="C43" t="s">
        <v>110</v>
      </c>
      <c r="D43" t="s">
        <v>111</v>
      </c>
      <c r="E43" t="s">
        <v>112</v>
      </c>
      <c r="F43" s="1">
        <v>41043</v>
      </c>
      <c r="G43" t="s">
        <v>21</v>
      </c>
      <c r="H43" t="s">
        <v>14</v>
      </c>
      <c r="I43" t="s">
        <v>15</v>
      </c>
      <c r="J43" t="s">
        <v>113</v>
      </c>
      <c r="K43" t="s">
        <v>17</v>
      </c>
    </row>
    <row r="44" spans="1:11" x14ac:dyDescent="0.25">
      <c r="A44">
        <v>43</v>
      </c>
      <c r="B44" t="str">
        <f>"120622502769"</f>
        <v>120622502769</v>
      </c>
      <c r="C44" t="s">
        <v>46</v>
      </c>
      <c r="D44" t="s">
        <v>116</v>
      </c>
      <c r="E44" t="s">
        <v>117</v>
      </c>
      <c r="F44" s="1">
        <v>41082</v>
      </c>
      <c r="G44" t="s">
        <v>21</v>
      </c>
      <c r="H44" t="s">
        <v>14</v>
      </c>
      <c r="I44" t="s">
        <v>15</v>
      </c>
      <c r="J44" t="s">
        <v>113</v>
      </c>
      <c r="K44" t="s">
        <v>17</v>
      </c>
    </row>
    <row r="45" spans="1:11" x14ac:dyDescent="0.25">
      <c r="A45">
        <v>44</v>
      </c>
      <c r="B45" t="str">
        <f>"130524601647"</f>
        <v>130524601647</v>
      </c>
      <c r="C45" t="s">
        <v>135</v>
      </c>
      <c r="D45" t="s">
        <v>136</v>
      </c>
      <c r="E45" t="s">
        <v>131</v>
      </c>
      <c r="F45" s="1">
        <v>41418</v>
      </c>
      <c r="G45" t="s">
        <v>13</v>
      </c>
      <c r="H45" t="s">
        <v>14</v>
      </c>
      <c r="I45" t="s">
        <v>15</v>
      </c>
      <c r="J45" t="s">
        <v>113</v>
      </c>
      <c r="K45" t="s">
        <v>39</v>
      </c>
    </row>
    <row r="46" spans="1:11" x14ac:dyDescent="0.25">
      <c r="A46">
        <v>45</v>
      </c>
      <c r="B46" t="str">
        <f>"120522503971"</f>
        <v>120522503971</v>
      </c>
      <c r="C46" t="s">
        <v>143</v>
      </c>
      <c r="D46" t="s">
        <v>144</v>
      </c>
      <c r="E46" t="s">
        <v>145</v>
      </c>
      <c r="F46" s="1">
        <v>41051</v>
      </c>
      <c r="G46" t="s">
        <v>21</v>
      </c>
      <c r="H46" t="s">
        <v>14</v>
      </c>
      <c r="I46" t="s">
        <v>78</v>
      </c>
      <c r="J46" t="s">
        <v>113</v>
      </c>
      <c r="K46" t="s">
        <v>39</v>
      </c>
    </row>
    <row r="47" spans="1:11" x14ac:dyDescent="0.25">
      <c r="A47">
        <v>46</v>
      </c>
      <c r="B47" t="str">
        <f>"120919604409"</f>
        <v>120919604409</v>
      </c>
      <c r="C47" t="s">
        <v>146</v>
      </c>
      <c r="D47" t="s">
        <v>147</v>
      </c>
      <c r="E47" t="s">
        <v>148</v>
      </c>
      <c r="F47" s="1">
        <v>41171</v>
      </c>
      <c r="G47" t="s">
        <v>13</v>
      </c>
      <c r="H47" t="s">
        <v>14</v>
      </c>
      <c r="I47" t="s">
        <v>15</v>
      </c>
      <c r="J47" t="s">
        <v>113</v>
      </c>
      <c r="K47" t="s">
        <v>17</v>
      </c>
    </row>
    <row r="48" spans="1:11" x14ac:dyDescent="0.25">
      <c r="A48">
        <v>47</v>
      </c>
      <c r="B48" t="str">
        <f>"121210504887"</f>
        <v>121210504887</v>
      </c>
      <c r="C48" t="s">
        <v>152</v>
      </c>
      <c r="D48" t="s">
        <v>153</v>
      </c>
      <c r="E48" t="s">
        <v>154</v>
      </c>
      <c r="F48" s="1">
        <v>41253</v>
      </c>
      <c r="G48" t="s">
        <v>21</v>
      </c>
      <c r="H48" t="s">
        <v>14</v>
      </c>
      <c r="I48" t="s">
        <v>78</v>
      </c>
      <c r="J48" t="s">
        <v>113</v>
      </c>
      <c r="K48" t="s">
        <v>39</v>
      </c>
    </row>
    <row r="49" spans="1:11" x14ac:dyDescent="0.25">
      <c r="A49">
        <v>48</v>
      </c>
      <c r="B49" t="str">
        <f>"130819603508"</f>
        <v>130819603508</v>
      </c>
      <c r="C49" t="s">
        <v>138</v>
      </c>
      <c r="D49" t="s">
        <v>155</v>
      </c>
      <c r="E49" t="s">
        <v>156</v>
      </c>
      <c r="F49" s="1">
        <v>41505</v>
      </c>
      <c r="G49" t="s">
        <v>13</v>
      </c>
      <c r="H49" t="s">
        <v>14</v>
      </c>
      <c r="I49" t="s">
        <v>15</v>
      </c>
      <c r="J49" t="s">
        <v>113</v>
      </c>
      <c r="K49" t="s">
        <v>17</v>
      </c>
    </row>
    <row r="50" spans="1:11" x14ac:dyDescent="0.25">
      <c r="A50">
        <v>49</v>
      </c>
      <c r="B50" t="str">
        <f>"131008603581"</f>
        <v>131008603581</v>
      </c>
      <c r="C50" t="s">
        <v>157</v>
      </c>
      <c r="D50" t="s">
        <v>158</v>
      </c>
      <c r="E50" t="s">
        <v>159</v>
      </c>
      <c r="F50" s="1">
        <v>41555</v>
      </c>
      <c r="G50" t="s">
        <v>13</v>
      </c>
      <c r="H50" t="s">
        <v>14</v>
      </c>
      <c r="I50" t="s">
        <v>15</v>
      </c>
      <c r="J50" t="s">
        <v>113</v>
      </c>
      <c r="K50" t="s">
        <v>17</v>
      </c>
    </row>
    <row r="51" spans="1:11" x14ac:dyDescent="0.25">
      <c r="A51">
        <v>50</v>
      </c>
      <c r="B51" t="str">
        <f>"130301604420"</f>
        <v>130301604420</v>
      </c>
      <c r="C51" t="s">
        <v>163</v>
      </c>
      <c r="D51" t="s">
        <v>164</v>
      </c>
      <c r="E51" t="s">
        <v>165</v>
      </c>
      <c r="F51" s="1">
        <v>41334</v>
      </c>
      <c r="G51" t="s">
        <v>13</v>
      </c>
      <c r="H51" t="s">
        <v>14</v>
      </c>
      <c r="I51" t="s">
        <v>78</v>
      </c>
      <c r="J51" t="s">
        <v>113</v>
      </c>
      <c r="K51" t="s">
        <v>39</v>
      </c>
    </row>
    <row r="52" spans="1:11" x14ac:dyDescent="0.25">
      <c r="A52">
        <v>51</v>
      </c>
      <c r="B52" t="str">
        <f>"131021604917"</f>
        <v>131021604917</v>
      </c>
      <c r="C52" t="s">
        <v>166</v>
      </c>
      <c r="D52" t="s">
        <v>167</v>
      </c>
      <c r="E52" t="s">
        <v>168</v>
      </c>
      <c r="F52" s="1">
        <v>41568</v>
      </c>
      <c r="G52" t="s">
        <v>13</v>
      </c>
      <c r="H52" t="s">
        <v>14</v>
      </c>
      <c r="I52" t="s">
        <v>78</v>
      </c>
      <c r="J52" t="s">
        <v>113</v>
      </c>
      <c r="K52" t="s">
        <v>39</v>
      </c>
    </row>
    <row r="53" spans="1:11" x14ac:dyDescent="0.25">
      <c r="A53">
        <v>52</v>
      </c>
      <c r="B53" t="str">
        <f>"121031601350"</f>
        <v>121031601350</v>
      </c>
      <c r="C53" t="s">
        <v>193</v>
      </c>
      <c r="D53" t="s">
        <v>194</v>
      </c>
      <c r="E53" t="s">
        <v>100</v>
      </c>
      <c r="F53" s="1">
        <v>41213</v>
      </c>
      <c r="G53" t="s">
        <v>13</v>
      </c>
      <c r="H53" t="s">
        <v>14</v>
      </c>
      <c r="I53" t="s">
        <v>15</v>
      </c>
      <c r="J53" t="s">
        <v>113</v>
      </c>
      <c r="K53" t="s">
        <v>39</v>
      </c>
    </row>
    <row r="54" spans="1:11" x14ac:dyDescent="0.25">
      <c r="A54">
        <v>53</v>
      </c>
      <c r="B54" t="str">
        <f>"120906605075"</f>
        <v>120906605075</v>
      </c>
      <c r="C54" t="s">
        <v>265</v>
      </c>
      <c r="D54" t="s">
        <v>266</v>
      </c>
      <c r="E54" t="s">
        <v>267</v>
      </c>
      <c r="F54" s="1">
        <v>41158</v>
      </c>
      <c r="G54" t="s">
        <v>13</v>
      </c>
      <c r="H54" t="s">
        <v>14</v>
      </c>
      <c r="I54" t="s">
        <v>15</v>
      </c>
      <c r="J54" t="s">
        <v>113</v>
      </c>
      <c r="K54" t="s">
        <v>17</v>
      </c>
    </row>
    <row r="55" spans="1:11" x14ac:dyDescent="0.25">
      <c r="A55">
        <v>54</v>
      </c>
      <c r="B55" t="str">
        <f>"120806603971"</f>
        <v>120806603971</v>
      </c>
      <c r="C55" t="s">
        <v>279</v>
      </c>
      <c r="D55" t="s">
        <v>249</v>
      </c>
      <c r="E55" t="s">
        <v>280</v>
      </c>
      <c r="F55" s="1">
        <v>41127</v>
      </c>
      <c r="G55" t="s">
        <v>13</v>
      </c>
      <c r="H55" t="s">
        <v>14</v>
      </c>
      <c r="I55" t="s">
        <v>15</v>
      </c>
      <c r="J55" t="s">
        <v>113</v>
      </c>
      <c r="K55" t="s">
        <v>17</v>
      </c>
    </row>
    <row r="56" spans="1:11" x14ac:dyDescent="0.25">
      <c r="A56">
        <v>55</v>
      </c>
      <c r="B56" t="str">
        <f>"130516504314"</f>
        <v>130516504314</v>
      </c>
      <c r="C56" t="s">
        <v>40</v>
      </c>
      <c r="D56" t="s">
        <v>283</v>
      </c>
      <c r="E56" t="s">
        <v>284</v>
      </c>
      <c r="F56" s="1">
        <v>41410</v>
      </c>
      <c r="G56" t="s">
        <v>21</v>
      </c>
      <c r="H56" t="s">
        <v>14</v>
      </c>
      <c r="I56" t="s">
        <v>15</v>
      </c>
      <c r="J56" t="s">
        <v>113</v>
      </c>
      <c r="K56" t="s">
        <v>17</v>
      </c>
    </row>
    <row r="57" spans="1:11" x14ac:dyDescent="0.25">
      <c r="A57">
        <v>56</v>
      </c>
      <c r="B57" t="str">
        <f>"120721604224"</f>
        <v>120721604224</v>
      </c>
      <c r="C57" t="s">
        <v>235</v>
      </c>
      <c r="D57" t="s">
        <v>295</v>
      </c>
      <c r="E57" t="s">
        <v>237</v>
      </c>
      <c r="F57" s="1">
        <v>41111</v>
      </c>
      <c r="G57" t="s">
        <v>13</v>
      </c>
      <c r="H57" t="s">
        <v>14</v>
      </c>
      <c r="I57" t="s">
        <v>78</v>
      </c>
      <c r="J57" t="s">
        <v>113</v>
      </c>
      <c r="K57" t="s">
        <v>39</v>
      </c>
    </row>
    <row r="58" spans="1:11" x14ac:dyDescent="0.25">
      <c r="A58">
        <v>57</v>
      </c>
      <c r="B58" t="str">
        <f>"110819601389"</f>
        <v>110819601389</v>
      </c>
      <c r="C58" t="s">
        <v>34</v>
      </c>
      <c r="D58" t="s">
        <v>35</v>
      </c>
      <c r="E58" t="s">
        <v>36</v>
      </c>
      <c r="F58" s="1">
        <v>40774</v>
      </c>
      <c r="G58" t="s">
        <v>13</v>
      </c>
      <c r="H58" t="s">
        <v>14</v>
      </c>
      <c r="I58" t="s">
        <v>37</v>
      </c>
      <c r="J58" t="s">
        <v>38</v>
      </c>
      <c r="K58" t="s">
        <v>39</v>
      </c>
    </row>
    <row r="59" spans="1:11" x14ac:dyDescent="0.25">
      <c r="A59">
        <v>58</v>
      </c>
      <c r="B59" t="str">
        <f>"110425505136"</f>
        <v>110425505136</v>
      </c>
      <c r="C59" t="s">
        <v>53</v>
      </c>
      <c r="D59" t="s">
        <v>54</v>
      </c>
      <c r="E59" t="s">
        <v>55</v>
      </c>
      <c r="F59" s="1">
        <v>40658</v>
      </c>
      <c r="G59" t="s">
        <v>21</v>
      </c>
      <c r="H59" t="s">
        <v>14</v>
      </c>
      <c r="I59" t="s">
        <v>15</v>
      </c>
      <c r="J59" t="s">
        <v>38</v>
      </c>
      <c r="K59" t="s">
        <v>39</v>
      </c>
    </row>
    <row r="60" spans="1:11" x14ac:dyDescent="0.25">
      <c r="A60">
        <v>59</v>
      </c>
      <c r="B60" t="str">
        <f>"101105502053"</f>
        <v>101105502053</v>
      </c>
      <c r="C60" t="s">
        <v>75</v>
      </c>
      <c r="D60" t="s">
        <v>76</v>
      </c>
      <c r="E60" t="s">
        <v>77</v>
      </c>
      <c r="F60" s="1">
        <v>40487</v>
      </c>
      <c r="G60" t="s">
        <v>21</v>
      </c>
      <c r="H60" t="s">
        <v>14</v>
      </c>
      <c r="I60" t="s">
        <v>78</v>
      </c>
      <c r="J60" t="s">
        <v>38</v>
      </c>
      <c r="K60" t="s">
        <v>39</v>
      </c>
    </row>
    <row r="61" spans="1:11" x14ac:dyDescent="0.25">
      <c r="A61">
        <v>60</v>
      </c>
      <c r="B61" t="str">
        <f>"120320501618"</f>
        <v>120320501618</v>
      </c>
      <c r="C61" t="s">
        <v>79</v>
      </c>
      <c r="D61" t="s">
        <v>80</v>
      </c>
      <c r="E61" t="s">
        <v>81</v>
      </c>
      <c r="F61" s="1">
        <v>40988</v>
      </c>
      <c r="G61" t="s">
        <v>21</v>
      </c>
      <c r="H61" t="s">
        <v>14</v>
      </c>
      <c r="I61" t="s">
        <v>15</v>
      </c>
      <c r="J61" t="s">
        <v>38</v>
      </c>
      <c r="K61" t="s">
        <v>17</v>
      </c>
    </row>
    <row r="62" spans="1:11" x14ac:dyDescent="0.25">
      <c r="A62">
        <v>61</v>
      </c>
      <c r="B62" t="str">
        <f>"110217504028"</f>
        <v>110217504028</v>
      </c>
      <c r="C62" t="s">
        <v>94</v>
      </c>
      <c r="D62" t="s">
        <v>95</v>
      </c>
      <c r="E62" t="s">
        <v>96</v>
      </c>
      <c r="F62" s="1">
        <v>40591</v>
      </c>
      <c r="G62" t="s">
        <v>21</v>
      </c>
      <c r="H62" t="s">
        <v>14</v>
      </c>
      <c r="I62" t="s">
        <v>97</v>
      </c>
      <c r="J62" t="s">
        <v>38</v>
      </c>
      <c r="K62" t="s">
        <v>39</v>
      </c>
    </row>
    <row r="63" spans="1:11" x14ac:dyDescent="0.25">
      <c r="A63">
        <v>62</v>
      </c>
      <c r="B63" t="str">
        <f>"120216502355"</f>
        <v>120216502355</v>
      </c>
      <c r="C63" t="s">
        <v>107</v>
      </c>
      <c r="D63" t="s">
        <v>108</v>
      </c>
      <c r="E63" t="s">
        <v>109</v>
      </c>
      <c r="F63" s="1">
        <v>40955</v>
      </c>
      <c r="G63" t="s">
        <v>21</v>
      </c>
      <c r="H63" t="s">
        <v>14</v>
      </c>
      <c r="I63" t="s">
        <v>15</v>
      </c>
      <c r="J63" t="s">
        <v>38</v>
      </c>
      <c r="K63" t="s">
        <v>17</v>
      </c>
    </row>
    <row r="64" spans="1:11" x14ac:dyDescent="0.25">
      <c r="A64">
        <v>63</v>
      </c>
      <c r="B64" t="str">
        <f>"110621600944"</f>
        <v>110621600944</v>
      </c>
      <c r="C64" t="s">
        <v>91</v>
      </c>
      <c r="D64" t="s">
        <v>114</v>
      </c>
      <c r="E64" t="s">
        <v>115</v>
      </c>
      <c r="F64" s="1">
        <v>40715</v>
      </c>
      <c r="G64" t="s">
        <v>13</v>
      </c>
      <c r="H64" t="s">
        <v>14</v>
      </c>
      <c r="I64" t="s">
        <v>15</v>
      </c>
      <c r="J64" t="s">
        <v>38</v>
      </c>
      <c r="K64" t="s">
        <v>17</v>
      </c>
    </row>
    <row r="65" spans="1:11" x14ac:dyDescent="0.25">
      <c r="A65">
        <v>64</v>
      </c>
      <c r="B65" t="str">
        <f>"110123504077"</f>
        <v>110123504077</v>
      </c>
      <c r="C65" t="s">
        <v>66</v>
      </c>
      <c r="D65" t="s">
        <v>121</v>
      </c>
      <c r="E65" t="s">
        <v>122</v>
      </c>
      <c r="F65" s="1">
        <v>40566</v>
      </c>
      <c r="G65" t="s">
        <v>21</v>
      </c>
      <c r="H65" t="s">
        <v>14</v>
      </c>
      <c r="I65" t="s">
        <v>69</v>
      </c>
      <c r="J65" t="s">
        <v>38</v>
      </c>
      <c r="K65" t="s">
        <v>39</v>
      </c>
    </row>
    <row r="66" spans="1:11" x14ac:dyDescent="0.25">
      <c r="A66">
        <v>65</v>
      </c>
      <c r="B66" t="str">
        <f>"111116502411"</f>
        <v>111116502411</v>
      </c>
      <c r="C66" t="s">
        <v>132</v>
      </c>
      <c r="D66" t="s">
        <v>133</v>
      </c>
      <c r="E66" t="s">
        <v>134</v>
      </c>
      <c r="F66" s="1">
        <v>40863</v>
      </c>
      <c r="G66" t="s">
        <v>21</v>
      </c>
      <c r="H66" t="s">
        <v>14</v>
      </c>
      <c r="I66" t="s">
        <v>15</v>
      </c>
      <c r="J66" t="s">
        <v>38</v>
      </c>
      <c r="K66" t="s">
        <v>17</v>
      </c>
    </row>
    <row r="67" spans="1:11" x14ac:dyDescent="0.25">
      <c r="A67">
        <v>66</v>
      </c>
      <c r="B67" t="str">
        <f>"120421600994"</f>
        <v>120421600994</v>
      </c>
      <c r="C67" t="s">
        <v>135</v>
      </c>
      <c r="D67" t="s">
        <v>137</v>
      </c>
      <c r="E67" t="s">
        <v>131</v>
      </c>
      <c r="F67" s="1">
        <v>41020</v>
      </c>
      <c r="G67" t="s">
        <v>13</v>
      </c>
      <c r="H67" t="s">
        <v>14</v>
      </c>
      <c r="I67" t="s">
        <v>15</v>
      </c>
      <c r="J67" t="s">
        <v>38</v>
      </c>
      <c r="K67" t="s">
        <v>39</v>
      </c>
    </row>
    <row r="68" spans="1:11" x14ac:dyDescent="0.25">
      <c r="A68">
        <v>67</v>
      </c>
      <c r="B68" t="str">
        <f>"110909502886"</f>
        <v>110909502886</v>
      </c>
      <c r="C68" t="s">
        <v>140</v>
      </c>
      <c r="D68" t="s">
        <v>141</v>
      </c>
      <c r="E68" t="s">
        <v>142</v>
      </c>
      <c r="F68" s="1">
        <v>40795</v>
      </c>
      <c r="G68" t="s">
        <v>21</v>
      </c>
      <c r="H68" t="s">
        <v>14</v>
      </c>
      <c r="I68" t="s">
        <v>15</v>
      </c>
      <c r="J68" t="s">
        <v>38</v>
      </c>
      <c r="K68" t="s">
        <v>17</v>
      </c>
    </row>
    <row r="69" spans="1:11" x14ac:dyDescent="0.25">
      <c r="A69">
        <v>68</v>
      </c>
      <c r="B69" t="str">
        <f>"121027602991"</f>
        <v>121027602991</v>
      </c>
      <c r="C69" t="s">
        <v>262</v>
      </c>
      <c r="D69" t="s">
        <v>263</v>
      </c>
      <c r="E69" t="s">
        <v>264</v>
      </c>
      <c r="F69" s="1">
        <v>41209</v>
      </c>
      <c r="G69" t="s">
        <v>13</v>
      </c>
      <c r="H69" t="s">
        <v>14</v>
      </c>
      <c r="I69" t="s">
        <v>15</v>
      </c>
      <c r="J69" t="s">
        <v>38</v>
      </c>
      <c r="K69" t="s">
        <v>17</v>
      </c>
    </row>
    <row r="70" spans="1:11" x14ac:dyDescent="0.25">
      <c r="A70">
        <v>69</v>
      </c>
      <c r="B70" t="str">
        <f>"120816605388"</f>
        <v>120816605388</v>
      </c>
      <c r="C70" t="s">
        <v>281</v>
      </c>
      <c r="D70" t="s">
        <v>282</v>
      </c>
      <c r="E70" t="s">
        <v>207</v>
      </c>
      <c r="F70" s="1">
        <v>41137</v>
      </c>
      <c r="G70" t="s">
        <v>13</v>
      </c>
      <c r="H70" t="s">
        <v>14</v>
      </c>
      <c r="I70" t="s">
        <v>97</v>
      </c>
      <c r="J70" t="s">
        <v>38</v>
      </c>
      <c r="K70" t="s">
        <v>39</v>
      </c>
    </row>
    <row r="71" spans="1:11" x14ac:dyDescent="0.25">
      <c r="A71">
        <v>70</v>
      </c>
      <c r="B71" t="str">
        <f>"101210603138"</f>
        <v>101210603138</v>
      </c>
      <c r="C71" t="s">
        <v>46</v>
      </c>
      <c r="D71" t="s">
        <v>47</v>
      </c>
      <c r="E71" t="s">
        <v>48</v>
      </c>
      <c r="F71" s="1">
        <v>40522</v>
      </c>
      <c r="G71" t="s">
        <v>13</v>
      </c>
      <c r="H71" t="s">
        <v>14</v>
      </c>
      <c r="I71" t="s">
        <v>15</v>
      </c>
      <c r="J71" t="s">
        <v>49</v>
      </c>
      <c r="K71" t="s">
        <v>17</v>
      </c>
    </row>
    <row r="72" spans="1:11" x14ac:dyDescent="0.25">
      <c r="A72">
        <v>71</v>
      </c>
      <c r="B72" t="str">
        <f>"110327500678"</f>
        <v>110327500678</v>
      </c>
      <c r="C72" t="s">
        <v>79</v>
      </c>
      <c r="D72" t="s">
        <v>82</v>
      </c>
      <c r="E72" t="s">
        <v>81</v>
      </c>
      <c r="F72" s="1">
        <v>40629</v>
      </c>
      <c r="G72" t="s">
        <v>21</v>
      </c>
      <c r="H72" t="s">
        <v>14</v>
      </c>
      <c r="I72" t="s">
        <v>15</v>
      </c>
      <c r="J72" t="s">
        <v>49</v>
      </c>
      <c r="K72" t="s">
        <v>17</v>
      </c>
    </row>
    <row r="73" spans="1:11" x14ac:dyDescent="0.25">
      <c r="A73">
        <v>72</v>
      </c>
      <c r="B73" t="str">
        <f>"101013602029"</f>
        <v>101013602029</v>
      </c>
      <c r="C73" t="s">
        <v>83</v>
      </c>
      <c r="D73" t="s">
        <v>84</v>
      </c>
      <c r="E73" t="s">
        <v>85</v>
      </c>
      <c r="F73" s="1">
        <v>40464</v>
      </c>
      <c r="G73" t="s">
        <v>13</v>
      </c>
      <c r="H73" t="s">
        <v>14</v>
      </c>
      <c r="I73" t="s">
        <v>15</v>
      </c>
      <c r="J73" t="s">
        <v>49</v>
      </c>
      <c r="K73" t="s">
        <v>17</v>
      </c>
    </row>
    <row r="74" spans="1:11" x14ac:dyDescent="0.25">
      <c r="A74">
        <v>73</v>
      </c>
      <c r="B74" t="str">
        <f>"101211503385"</f>
        <v>101211503385</v>
      </c>
      <c r="C74" t="s">
        <v>88</v>
      </c>
      <c r="D74" t="s">
        <v>89</v>
      </c>
      <c r="E74" t="s">
        <v>90</v>
      </c>
      <c r="F74" s="1">
        <v>40523</v>
      </c>
      <c r="G74" t="s">
        <v>21</v>
      </c>
      <c r="H74" t="s">
        <v>14</v>
      </c>
      <c r="I74" t="s">
        <v>15</v>
      </c>
      <c r="J74" t="s">
        <v>49</v>
      </c>
      <c r="K74" t="s">
        <v>17</v>
      </c>
    </row>
    <row r="75" spans="1:11" x14ac:dyDescent="0.25">
      <c r="A75">
        <v>74</v>
      </c>
      <c r="B75" t="str">
        <f>"101025601324"</f>
        <v>101025601324</v>
      </c>
      <c r="C75" t="s">
        <v>98</v>
      </c>
      <c r="D75" t="s">
        <v>99</v>
      </c>
      <c r="E75" t="s">
        <v>100</v>
      </c>
      <c r="F75" s="1">
        <v>40476</v>
      </c>
      <c r="G75" t="s">
        <v>13</v>
      </c>
      <c r="H75" t="s">
        <v>14</v>
      </c>
      <c r="I75" t="s">
        <v>15</v>
      </c>
      <c r="J75" t="s">
        <v>49</v>
      </c>
      <c r="K75" t="s">
        <v>17</v>
      </c>
    </row>
    <row r="76" spans="1:11" x14ac:dyDescent="0.25">
      <c r="A76">
        <v>75</v>
      </c>
      <c r="B76" t="str">
        <f>"101121601049"</f>
        <v>101121601049</v>
      </c>
      <c r="C76" t="s">
        <v>101</v>
      </c>
      <c r="D76" t="s">
        <v>102</v>
      </c>
      <c r="E76" t="s">
        <v>103</v>
      </c>
      <c r="F76" s="1">
        <v>40503</v>
      </c>
      <c r="G76" t="s">
        <v>13</v>
      </c>
      <c r="H76" t="s">
        <v>14</v>
      </c>
      <c r="I76" t="s">
        <v>15</v>
      </c>
      <c r="J76" t="s">
        <v>49</v>
      </c>
      <c r="K76" t="s">
        <v>17</v>
      </c>
    </row>
    <row r="77" spans="1:11" x14ac:dyDescent="0.25">
      <c r="A77">
        <v>76</v>
      </c>
      <c r="B77" t="str">
        <f>"110306601569"</f>
        <v>110306601569</v>
      </c>
      <c r="C77" t="s">
        <v>104</v>
      </c>
      <c r="D77" t="s">
        <v>105</v>
      </c>
      <c r="E77" t="s">
        <v>106</v>
      </c>
      <c r="F77" s="1">
        <v>40608</v>
      </c>
      <c r="G77" t="s">
        <v>13</v>
      </c>
      <c r="H77" t="s">
        <v>14</v>
      </c>
      <c r="I77" t="s">
        <v>15</v>
      </c>
      <c r="J77" t="s">
        <v>49</v>
      </c>
      <c r="K77" t="s">
        <v>17</v>
      </c>
    </row>
    <row r="78" spans="1:11" x14ac:dyDescent="0.25">
      <c r="A78">
        <v>77</v>
      </c>
      <c r="B78" t="str">
        <f>"110306601182"</f>
        <v>110306601182</v>
      </c>
      <c r="C78" t="s">
        <v>118</v>
      </c>
      <c r="D78" t="s">
        <v>119</v>
      </c>
      <c r="E78" t="s">
        <v>120</v>
      </c>
      <c r="F78" s="1">
        <v>40608</v>
      </c>
      <c r="G78" t="s">
        <v>13</v>
      </c>
      <c r="H78" t="s">
        <v>14</v>
      </c>
      <c r="I78" t="s">
        <v>15</v>
      </c>
      <c r="J78" t="s">
        <v>49</v>
      </c>
      <c r="K78" t="s">
        <v>17</v>
      </c>
    </row>
    <row r="79" spans="1:11" x14ac:dyDescent="0.25">
      <c r="A79">
        <v>78</v>
      </c>
      <c r="B79" t="str">
        <f>"100717554368"</f>
        <v>100717554368</v>
      </c>
      <c r="C79" t="s">
        <v>138</v>
      </c>
      <c r="D79" t="s">
        <v>29</v>
      </c>
      <c r="E79" t="s">
        <v>139</v>
      </c>
      <c r="F79" s="1">
        <v>40386</v>
      </c>
      <c r="G79" t="s">
        <v>21</v>
      </c>
      <c r="H79" t="s">
        <v>14</v>
      </c>
      <c r="I79" t="s">
        <v>15</v>
      </c>
      <c r="J79" t="s">
        <v>49</v>
      </c>
      <c r="K79" t="s">
        <v>17</v>
      </c>
    </row>
    <row r="80" spans="1:11" x14ac:dyDescent="0.25">
      <c r="A80">
        <v>79</v>
      </c>
      <c r="B80" t="str">
        <f>"110817502599"</f>
        <v>110817502599</v>
      </c>
      <c r="C80" t="s">
        <v>149</v>
      </c>
      <c r="D80" t="s">
        <v>150</v>
      </c>
      <c r="E80" t="s">
        <v>151</v>
      </c>
      <c r="F80" s="1">
        <v>40772</v>
      </c>
      <c r="G80" t="s">
        <v>21</v>
      </c>
      <c r="H80" t="s">
        <v>14</v>
      </c>
      <c r="I80" t="s">
        <v>15</v>
      </c>
      <c r="J80" t="s">
        <v>49</v>
      </c>
      <c r="K80" t="s">
        <v>17</v>
      </c>
    </row>
    <row r="81" spans="1:11" x14ac:dyDescent="0.25">
      <c r="A81">
        <v>80</v>
      </c>
      <c r="B81" t="str">
        <f>"100217554336"</f>
        <v>100217554336</v>
      </c>
      <c r="C81" t="s">
        <v>251</v>
      </c>
      <c r="D81" t="s">
        <v>252</v>
      </c>
      <c r="E81" t="s">
        <v>253</v>
      </c>
      <c r="F81" s="1">
        <v>40226</v>
      </c>
      <c r="G81" t="s">
        <v>21</v>
      </c>
      <c r="H81" t="s">
        <v>14</v>
      </c>
      <c r="I81" t="s">
        <v>78</v>
      </c>
      <c r="J81" t="s">
        <v>49</v>
      </c>
      <c r="K81" t="s">
        <v>17</v>
      </c>
    </row>
    <row r="82" spans="1:11" x14ac:dyDescent="0.25">
      <c r="A82">
        <v>81</v>
      </c>
      <c r="B82" t="str">
        <f>"091204653206"</f>
        <v>091204653206</v>
      </c>
      <c r="C82" t="s">
        <v>56</v>
      </c>
      <c r="D82" t="s">
        <v>57</v>
      </c>
      <c r="E82" t="s">
        <v>58</v>
      </c>
      <c r="F82" s="1">
        <v>40151</v>
      </c>
      <c r="G82" t="s">
        <v>13</v>
      </c>
      <c r="H82" t="s">
        <v>14</v>
      </c>
      <c r="I82" t="s">
        <v>15</v>
      </c>
      <c r="J82" t="s">
        <v>59</v>
      </c>
      <c r="K82" t="s">
        <v>17</v>
      </c>
    </row>
    <row r="83" spans="1:11" x14ac:dyDescent="0.25">
      <c r="A83">
        <v>82</v>
      </c>
      <c r="B83" t="str">
        <f>"090904652220"</f>
        <v>090904652220</v>
      </c>
      <c r="C83" t="s">
        <v>63</v>
      </c>
      <c r="D83" t="s">
        <v>64</v>
      </c>
      <c r="E83" t="s">
        <v>65</v>
      </c>
      <c r="F83" s="1">
        <v>40060</v>
      </c>
      <c r="G83" t="s">
        <v>13</v>
      </c>
      <c r="H83" t="s">
        <v>14</v>
      </c>
      <c r="I83" t="s">
        <v>15</v>
      </c>
      <c r="J83" t="s">
        <v>59</v>
      </c>
      <c r="K83" t="s">
        <v>17</v>
      </c>
    </row>
    <row r="84" spans="1:11" x14ac:dyDescent="0.25">
      <c r="A84">
        <v>83</v>
      </c>
      <c r="B84" t="str">
        <f>"081201653535"</f>
        <v>081201653535</v>
      </c>
      <c r="C84" t="s">
        <v>66</v>
      </c>
      <c r="D84" t="s">
        <v>67</v>
      </c>
      <c r="E84" t="s">
        <v>68</v>
      </c>
      <c r="F84" s="1">
        <v>39783</v>
      </c>
      <c r="G84" t="s">
        <v>13</v>
      </c>
      <c r="H84" t="s">
        <v>14</v>
      </c>
      <c r="I84" t="s">
        <v>69</v>
      </c>
      <c r="J84" t="s">
        <v>59</v>
      </c>
      <c r="K84" t="s">
        <v>17</v>
      </c>
    </row>
    <row r="85" spans="1:11" x14ac:dyDescent="0.25">
      <c r="A85">
        <v>84</v>
      </c>
      <c r="B85" t="str">
        <f>"090729555159"</f>
        <v>090729555159</v>
      </c>
      <c r="C85" t="s">
        <v>25</v>
      </c>
      <c r="D85" t="s">
        <v>70</v>
      </c>
      <c r="E85" t="s">
        <v>27</v>
      </c>
      <c r="F85" s="1">
        <v>40023</v>
      </c>
      <c r="G85" t="s">
        <v>21</v>
      </c>
      <c r="H85" t="s">
        <v>14</v>
      </c>
      <c r="I85" t="s">
        <v>15</v>
      </c>
      <c r="J85" t="s">
        <v>59</v>
      </c>
      <c r="K85" t="s">
        <v>17</v>
      </c>
    </row>
    <row r="86" spans="1:11" x14ac:dyDescent="0.25">
      <c r="A86">
        <v>85</v>
      </c>
      <c r="B86" t="str">
        <f>"090621650434"</f>
        <v>090621650434</v>
      </c>
      <c r="C86" t="s">
        <v>71</v>
      </c>
      <c r="D86" t="s">
        <v>44</v>
      </c>
      <c r="E86" t="s">
        <v>72</v>
      </c>
      <c r="F86" s="1">
        <v>39985</v>
      </c>
      <c r="G86" t="s">
        <v>13</v>
      </c>
      <c r="H86" t="s">
        <v>14</v>
      </c>
      <c r="I86" t="s">
        <v>15</v>
      </c>
      <c r="J86" t="s">
        <v>59</v>
      </c>
      <c r="K86" t="s">
        <v>17</v>
      </c>
    </row>
    <row r="87" spans="1:11" x14ac:dyDescent="0.25">
      <c r="A87">
        <v>86</v>
      </c>
      <c r="B87" t="str">
        <f>"090410551101"</f>
        <v>090410551101</v>
      </c>
      <c r="C87" t="s">
        <v>91</v>
      </c>
      <c r="D87" t="s">
        <v>92</v>
      </c>
      <c r="E87" t="s">
        <v>93</v>
      </c>
      <c r="F87" s="1">
        <v>39913</v>
      </c>
      <c r="G87" t="s">
        <v>21</v>
      </c>
      <c r="H87" t="s">
        <v>14</v>
      </c>
      <c r="I87" t="s">
        <v>15</v>
      </c>
      <c r="J87" t="s">
        <v>59</v>
      </c>
      <c r="K87" t="s">
        <v>17</v>
      </c>
    </row>
    <row r="88" spans="1:11" x14ac:dyDescent="0.25">
      <c r="A88">
        <v>87</v>
      </c>
      <c r="B88" t="str">
        <f>"090330651837"</f>
        <v>090330651837</v>
      </c>
      <c r="C88" t="s">
        <v>123</v>
      </c>
      <c r="D88" t="s">
        <v>124</v>
      </c>
      <c r="E88" t="s">
        <v>125</v>
      </c>
      <c r="F88" s="1">
        <v>39902</v>
      </c>
      <c r="G88" t="s">
        <v>13</v>
      </c>
      <c r="H88" t="s">
        <v>14</v>
      </c>
      <c r="I88" t="s">
        <v>15</v>
      </c>
      <c r="J88" t="s">
        <v>59</v>
      </c>
      <c r="K88" t="s">
        <v>17</v>
      </c>
    </row>
    <row r="89" spans="1:11" x14ac:dyDescent="0.25">
      <c r="A89">
        <v>88</v>
      </c>
      <c r="B89" t="str">
        <f>"100716654319"</f>
        <v>100716654319</v>
      </c>
      <c r="C89" t="s">
        <v>126</v>
      </c>
      <c r="D89" t="s">
        <v>127</v>
      </c>
      <c r="E89" t="s">
        <v>128</v>
      </c>
      <c r="F89" s="1">
        <v>40375</v>
      </c>
      <c r="G89" t="s">
        <v>13</v>
      </c>
      <c r="H89" t="s">
        <v>14</v>
      </c>
      <c r="I89" t="s">
        <v>15</v>
      </c>
      <c r="J89" t="s">
        <v>59</v>
      </c>
      <c r="K89" t="s">
        <v>17</v>
      </c>
    </row>
    <row r="90" spans="1:11" x14ac:dyDescent="0.25">
      <c r="A90">
        <v>89</v>
      </c>
      <c r="B90" t="str">
        <f>"090124653724"</f>
        <v>090124653724</v>
      </c>
      <c r="C90" t="s">
        <v>129</v>
      </c>
      <c r="D90" t="s">
        <v>130</v>
      </c>
      <c r="E90" t="s">
        <v>131</v>
      </c>
      <c r="F90" s="1">
        <v>39837</v>
      </c>
      <c r="G90" t="s">
        <v>13</v>
      </c>
      <c r="H90" t="s">
        <v>14</v>
      </c>
      <c r="I90" t="s">
        <v>15</v>
      </c>
      <c r="J90" t="s">
        <v>59</v>
      </c>
      <c r="K90" t="s">
        <v>17</v>
      </c>
    </row>
    <row r="91" spans="1:11" x14ac:dyDescent="0.25">
      <c r="A91">
        <v>90</v>
      </c>
      <c r="B91" t="str">
        <f>"081106552990"</f>
        <v>081106552990</v>
      </c>
      <c r="C91" t="s">
        <v>40</v>
      </c>
      <c r="D91" t="s">
        <v>41</v>
      </c>
      <c r="F91" s="1">
        <v>39758</v>
      </c>
      <c r="G91" t="s">
        <v>21</v>
      </c>
      <c r="H91" t="s">
        <v>14</v>
      </c>
      <c r="I91" t="s">
        <v>15</v>
      </c>
      <c r="J91" t="s">
        <v>42</v>
      </c>
      <c r="K91" t="s">
        <v>17</v>
      </c>
    </row>
    <row r="92" spans="1:11" x14ac:dyDescent="0.25">
      <c r="A92">
        <v>91</v>
      </c>
      <c r="B92" t="str">
        <f>"080204653915"</f>
        <v>080204653915</v>
      </c>
      <c r="C92" t="s">
        <v>43</v>
      </c>
      <c r="D92" t="s">
        <v>44</v>
      </c>
      <c r="E92" t="s">
        <v>45</v>
      </c>
      <c r="F92" s="1">
        <v>39482</v>
      </c>
      <c r="G92" t="s">
        <v>13</v>
      </c>
      <c r="H92" t="s">
        <v>14</v>
      </c>
      <c r="I92" t="s">
        <v>15</v>
      </c>
      <c r="J92" t="s">
        <v>42</v>
      </c>
      <c r="K92" t="s">
        <v>17</v>
      </c>
    </row>
    <row r="93" spans="1:11" x14ac:dyDescent="0.25">
      <c r="A93">
        <v>92</v>
      </c>
      <c r="B93" t="str">
        <f>"090402553104"</f>
        <v>090402553104</v>
      </c>
      <c r="C93" t="s">
        <v>50</v>
      </c>
      <c r="D93" t="s">
        <v>51</v>
      </c>
      <c r="E93" t="s">
        <v>52</v>
      </c>
      <c r="F93" s="1">
        <v>39905</v>
      </c>
      <c r="G93" t="s">
        <v>21</v>
      </c>
      <c r="H93" t="s">
        <v>14</v>
      </c>
      <c r="I93" t="s">
        <v>15</v>
      </c>
      <c r="J93" t="s">
        <v>42</v>
      </c>
      <c r="K93" t="s">
        <v>17</v>
      </c>
    </row>
    <row r="94" spans="1:11" x14ac:dyDescent="0.25">
      <c r="A94">
        <v>93</v>
      </c>
      <c r="B94" t="str">
        <f>"080905654677"</f>
        <v>080905654677</v>
      </c>
      <c r="C94" t="s">
        <v>60</v>
      </c>
      <c r="D94" t="s">
        <v>61</v>
      </c>
      <c r="E94" t="s">
        <v>62</v>
      </c>
      <c r="F94" s="1">
        <v>39696</v>
      </c>
      <c r="G94" t="s">
        <v>13</v>
      </c>
      <c r="H94" t="s">
        <v>14</v>
      </c>
      <c r="I94" t="s">
        <v>15</v>
      </c>
      <c r="J94" t="s">
        <v>42</v>
      </c>
      <c r="K94" t="s">
        <v>17</v>
      </c>
    </row>
    <row r="95" spans="1:11" x14ac:dyDescent="0.25">
      <c r="A95">
        <v>94</v>
      </c>
      <c r="B95" t="str">
        <f>"080307554759"</f>
        <v>080307554759</v>
      </c>
      <c r="C95" t="s">
        <v>63</v>
      </c>
      <c r="D95" t="s">
        <v>73</v>
      </c>
      <c r="E95" t="s">
        <v>74</v>
      </c>
      <c r="F95" s="1">
        <v>39514</v>
      </c>
      <c r="G95" t="s">
        <v>21</v>
      </c>
      <c r="H95" t="s">
        <v>14</v>
      </c>
      <c r="I95" t="s">
        <v>15</v>
      </c>
      <c r="J95" t="s">
        <v>42</v>
      </c>
      <c r="K95" t="s">
        <v>17</v>
      </c>
    </row>
    <row r="96" spans="1:11" x14ac:dyDescent="0.25">
      <c r="A96">
        <v>95</v>
      </c>
      <c r="B96" t="str">
        <f>"081012652528"</f>
        <v>081012652528</v>
      </c>
      <c r="C96" t="s">
        <v>86</v>
      </c>
      <c r="D96" t="s">
        <v>64</v>
      </c>
      <c r="E96" t="s">
        <v>87</v>
      </c>
      <c r="F96" s="1">
        <v>39733</v>
      </c>
      <c r="G96" t="s">
        <v>13</v>
      </c>
      <c r="H96" t="s">
        <v>14</v>
      </c>
      <c r="I96" t="s">
        <v>15</v>
      </c>
      <c r="J96" t="s">
        <v>42</v>
      </c>
      <c r="K96" t="s">
        <v>17</v>
      </c>
    </row>
    <row r="97" spans="1:11" x14ac:dyDescent="0.25">
      <c r="A97">
        <v>96</v>
      </c>
      <c r="B97" t="str">
        <f>"080508552240"</f>
        <v>080508552240</v>
      </c>
      <c r="C97" t="s">
        <v>238</v>
      </c>
      <c r="D97" t="s">
        <v>239</v>
      </c>
      <c r="E97" t="s">
        <v>240</v>
      </c>
      <c r="F97" s="1">
        <v>39576</v>
      </c>
      <c r="G97" t="s">
        <v>21</v>
      </c>
      <c r="H97" t="s">
        <v>14</v>
      </c>
      <c r="I97" t="s">
        <v>15</v>
      </c>
      <c r="J97" t="s">
        <v>42</v>
      </c>
      <c r="K97" t="s">
        <v>17</v>
      </c>
    </row>
    <row r="98" spans="1:11" x14ac:dyDescent="0.25">
      <c r="A98">
        <v>97</v>
      </c>
      <c r="B98" t="str">
        <f>"070912652171"</f>
        <v>070912652171</v>
      </c>
      <c r="C98" t="s">
        <v>10</v>
      </c>
      <c r="D98" t="s">
        <v>11</v>
      </c>
      <c r="E98" t="s">
        <v>12</v>
      </c>
      <c r="F98" s="1">
        <v>39337</v>
      </c>
      <c r="G98" t="s">
        <v>13</v>
      </c>
      <c r="H98" t="s">
        <v>14</v>
      </c>
      <c r="I98" t="s">
        <v>15</v>
      </c>
      <c r="J98" t="s">
        <v>16</v>
      </c>
      <c r="K98" t="s">
        <v>17</v>
      </c>
    </row>
    <row r="99" spans="1:11" x14ac:dyDescent="0.25">
      <c r="A99">
        <v>98</v>
      </c>
      <c r="B99" t="str">
        <f>"070720553338"</f>
        <v>070720553338</v>
      </c>
      <c r="C99" t="s">
        <v>18</v>
      </c>
      <c r="D99" t="s">
        <v>19</v>
      </c>
      <c r="E99" t="s">
        <v>20</v>
      </c>
      <c r="F99" s="1">
        <v>39283</v>
      </c>
      <c r="G99" t="s">
        <v>21</v>
      </c>
      <c r="H99" t="s">
        <v>14</v>
      </c>
      <c r="I99" t="s">
        <v>15</v>
      </c>
      <c r="J99" t="s">
        <v>16</v>
      </c>
      <c r="K99" t="s">
        <v>17</v>
      </c>
    </row>
    <row r="100" spans="1:11" x14ac:dyDescent="0.25">
      <c r="A100">
        <v>99</v>
      </c>
      <c r="B100" t="str">
        <f>"080501650797"</f>
        <v>080501650797</v>
      </c>
      <c r="C100" t="s">
        <v>22</v>
      </c>
      <c r="D100" t="s">
        <v>23</v>
      </c>
      <c r="E100" t="s">
        <v>24</v>
      </c>
      <c r="F100" s="1">
        <v>39569</v>
      </c>
      <c r="G100" t="s">
        <v>13</v>
      </c>
      <c r="H100" t="s">
        <v>14</v>
      </c>
      <c r="I100" t="s">
        <v>15</v>
      </c>
      <c r="J100" t="s">
        <v>16</v>
      </c>
      <c r="K100" t="s">
        <v>17</v>
      </c>
    </row>
    <row r="101" spans="1:11" x14ac:dyDescent="0.25">
      <c r="A101">
        <v>100</v>
      </c>
      <c r="B101" t="str">
        <f>"071206552457"</f>
        <v>071206552457</v>
      </c>
      <c r="C101" t="s">
        <v>25</v>
      </c>
      <c r="D101" t="s">
        <v>26</v>
      </c>
      <c r="E101" t="s">
        <v>27</v>
      </c>
      <c r="F101" s="1">
        <v>39422</v>
      </c>
      <c r="G101" t="s">
        <v>21</v>
      </c>
      <c r="H101" t="s">
        <v>14</v>
      </c>
      <c r="I101" t="s">
        <v>15</v>
      </c>
      <c r="J101" t="s">
        <v>16</v>
      </c>
      <c r="K101" t="s">
        <v>17</v>
      </c>
    </row>
    <row r="102" spans="1:11" x14ac:dyDescent="0.25">
      <c r="A102">
        <v>101</v>
      </c>
      <c r="B102" t="str">
        <f>"070830552685"</f>
        <v>070830552685</v>
      </c>
      <c r="C102" t="s">
        <v>28</v>
      </c>
      <c r="D102" t="s">
        <v>29</v>
      </c>
      <c r="E102" t="s">
        <v>30</v>
      </c>
      <c r="F102" s="1">
        <v>39324</v>
      </c>
      <c r="G102" t="s">
        <v>21</v>
      </c>
      <c r="H102" t="s">
        <v>14</v>
      </c>
      <c r="I102" t="s">
        <v>15</v>
      </c>
      <c r="J102" t="s">
        <v>16</v>
      </c>
      <c r="K102" t="s">
        <v>17</v>
      </c>
    </row>
    <row r="103" spans="1:11" x14ac:dyDescent="0.25">
      <c r="A103">
        <v>102</v>
      </c>
      <c r="B103" t="str">
        <f>"070823551440"</f>
        <v>070823551440</v>
      </c>
      <c r="C103" t="s">
        <v>31</v>
      </c>
      <c r="D103" t="s">
        <v>32</v>
      </c>
      <c r="E103" t="s">
        <v>33</v>
      </c>
      <c r="F103" s="1">
        <v>39317</v>
      </c>
      <c r="G103" t="s">
        <v>21</v>
      </c>
      <c r="H103" t="s">
        <v>14</v>
      </c>
      <c r="I103" t="s">
        <v>15</v>
      </c>
      <c r="J103" t="s">
        <v>16</v>
      </c>
      <c r="K103" t="s">
        <v>17</v>
      </c>
    </row>
    <row r="104" spans="1:11" x14ac:dyDescent="0.25">
      <c r="A104">
        <v>103</v>
      </c>
      <c r="B104" t="str">
        <f>"070322651720"</f>
        <v>070322651720</v>
      </c>
      <c r="C104" t="s">
        <v>160</v>
      </c>
      <c r="D104" t="s">
        <v>161</v>
      </c>
      <c r="E104" t="s">
        <v>162</v>
      </c>
      <c r="F104" s="1">
        <v>39163</v>
      </c>
      <c r="G104" t="s">
        <v>13</v>
      </c>
      <c r="H104" t="s">
        <v>14</v>
      </c>
      <c r="I104" t="s">
        <v>97</v>
      </c>
      <c r="J104" t="s">
        <v>16</v>
      </c>
      <c r="K104" t="s">
        <v>17</v>
      </c>
    </row>
    <row r="105" spans="1:11" x14ac:dyDescent="0.25">
      <c r="A105">
        <v>104</v>
      </c>
      <c r="B105" t="str">
        <f>"071020651593"</f>
        <v>071020651593</v>
      </c>
      <c r="C105" t="s">
        <v>259</v>
      </c>
      <c r="D105" t="s">
        <v>260</v>
      </c>
      <c r="E105" t="s">
        <v>261</v>
      </c>
      <c r="F105" s="1">
        <v>39375</v>
      </c>
      <c r="G105" t="s">
        <v>13</v>
      </c>
      <c r="H105" t="s">
        <v>14</v>
      </c>
      <c r="I105" t="s">
        <v>15</v>
      </c>
      <c r="J105" t="s">
        <v>16</v>
      </c>
      <c r="K105" t="s">
        <v>17</v>
      </c>
    </row>
    <row r="106" spans="1:11" x14ac:dyDescent="0.25">
      <c r="A106">
        <v>105</v>
      </c>
      <c r="B106" t="str">
        <f>"060302651789"</f>
        <v>060302651789</v>
      </c>
      <c r="C106" t="s">
        <v>166</v>
      </c>
      <c r="D106" t="s">
        <v>180</v>
      </c>
      <c r="E106" t="s">
        <v>181</v>
      </c>
      <c r="F106" s="1">
        <v>38778</v>
      </c>
      <c r="G106" t="s">
        <v>13</v>
      </c>
      <c r="H106" t="s">
        <v>14</v>
      </c>
      <c r="I106" t="s">
        <v>78</v>
      </c>
      <c r="J106" t="s">
        <v>182</v>
      </c>
      <c r="K106" t="s">
        <v>17</v>
      </c>
    </row>
    <row r="107" spans="1:11" x14ac:dyDescent="0.25">
      <c r="A107">
        <v>106</v>
      </c>
      <c r="B107" t="str">
        <f>"051125651729"</f>
        <v>051125651729</v>
      </c>
      <c r="C107" t="s">
        <v>183</v>
      </c>
      <c r="D107" t="s">
        <v>184</v>
      </c>
      <c r="E107" t="s">
        <v>185</v>
      </c>
      <c r="F107" s="1">
        <v>38681</v>
      </c>
      <c r="G107" t="s">
        <v>13</v>
      </c>
      <c r="H107" t="s">
        <v>14</v>
      </c>
      <c r="I107" t="s">
        <v>15</v>
      </c>
      <c r="J107" t="s">
        <v>182</v>
      </c>
      <c r="K107" t="s">
        <v>17</v>
      </c>
    </row>
    <row r="108" spans="1:11" x14ac:dyDescent="0.25">
      <c r="A108">
        <v>107</v>
      </c>
      <c r="B108" t="str">
        <f>"050804651797"</f>
        <v>050804651797</v>
      </c>
      <c r="C108" t="s">
        <v>163</v>
      </c>
      <c r="D108" t="s">
        <v>254</v>
      </c>
      <c r="E108" t="s">
        <v>255</v>
      </c>
      <c r="F108" s="1">
        <v>38568</v>
      </c>
      <c r="G108" t="s">
        <v>13</v>
      </c>
      <c r="H108" t="s">
        <v>14</v>
      </c>
      <c r="I108" t="s">
        <v>78</v>
      </c>
      <c r="J108" t="s">
        <v>182</v>
      </c>
      <c r="K108" t="s">
        <v>17</v>
      </c>
    </row>
    <row r="109" spans="1:11" x14ac:dyDescent="0.25">
      <c r="A109">
        <v>108</v>
      </c>
      <c r="B109" t="str">
        <f>"060702551123"</f>
        <v>060702551123</v>
      </c>
      <c r="C109" t="s">
        <v>256</v>
      </c>
      <c r="D109" t="s">
        <v>257</v>
      </c>
      <c r="E109" t="s">
        <v>258</v>
      </c>
      <c r="F109" s="1">
        <v>38900</v>
      </c>
      <c r="G109" t="s">
        <v>21</v>
      </c>
      <c r="H109" t="s">
        <v>14</v>
      </c>
      <c r="I109" t="s">
        <v>15</v>
      </c>
      <c r="J109" t="s">
        <v>182</v>
      </c>
      <c r="K109" t="s">
        <v>17</v>
      </c>
    </row>
  </sheetData>
  <autoFilter ref="J1:J105"/>
  <sortState ref="B2:K109">
    <sortCondition ref="J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Контингент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2023-06-27T04:35:20Z</dcterms:created>
  <dcterms:modified xsi:type="dcterms:W3CDTF">2023-06-27T04:36:27Z</dcterms:modified>
</cp:coreProperties>
</file>